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52" windowWidth="11100" windowHeight="5832" activeTab="0"/>
  </bookViews>
  <sheets>
    <sheet name="OTHER" sheetId="1" r:id="rId1"/>
  </sheets>
  <definedNames>
    <definedName name="_xlnm.Print_Area" localSheetId="0">'OTHER'!$A$9:$U$67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<sst xmlns="http://schemas.openxmlformats.org/spreadsheetml/2006/main" count="54" uniqueCount="37">
  <si>
    <t>PREPARED BY</t>
  </si>
  <si>
    <t>THE MISSOURI DIRECTOR OF REVENUE</t>
  </si>
  <si>
    <t>MONTHLY GENERAL REVENUE REPORT</t>
  </si>
  <si>
    <t xml:space="preserve">    </t>
  </si>
  <si>
    <t>PERCENT OF</t>
  </si>
  <si>
    <t>FISCAL</t>
  </si>
  <si>
    <t>MONTH</t>
  </si>
  <si>
    <t>INCREASE</t>
  </si>
  <si>
    <t>YEAR-TO-DATE</t>
  </si>
  <si>
    <t>(DECREASE)</t>
  </si>
  <si>
    <t>Sales and Use Tax</t>
  </si>
  <si>
    <t>%</t>
  </si>
  <si>
    <t>Income Tax - Individual</t>
  </si>
  <si>
    <t>Interest</t>
  </si>
  <si>
    <t>Liquor</t>
  </si>
  <si>
    <t>Beer</t>
  </si>
  <si>
    <t>County Foreign Insurance</t>
  </si>
  <si>
    <t>Inheritance/Estate</t>
  </si>
  <si>
    <t>All Other Taxes</t>
  </si>
  <si>
    <t>Refunds</t>
  </si>
  <si>
    <t>Interagency Billings/Inventory</t>
  </si>
  <si>
    <t>LAST 3 MONTHS</t>
  </si>
  <si>
    <t>Sales, Services, Leases, &amp; Rentals</t>
  </si>
  <si>
    <t>Licenses, Fees, &amp; Permits</t>
  </si>
  <si>
    <t>Corporate Income and Franchise Tax</t>
  </si>
  <si>
    <t>The collection amounts may include or be subject to prior period adjustments, therefore, this report may not match subsequently published fiscal year amounts/reports.</t>
  </si>
  <si>
    <t>Total Collections</t>
  </si>
  <si>
    <t xml:space="preserve">Refund Expenditures </t>
  </si>
  <si>
    <t>Total Collections Net of Refunds</t>
  </si>
  <si>
    <t>All Other Receipts</t>
  </si>
  <si>
    <t>LYNN DEAN</t>
  </si>
  <si>
    <t>SOURCE:  SAM II</t>
  </si>
  <si>
    <t>Other</t>
  </si>
  <si>
    <t>ADMINISTRATION DIVISION</t>
  </si>
  <si>
    <t>MONTH ENDED JUNE 30, 2010</t>
  </si>
  <si>
    <t>APRIL TO JUNE</t>
  </si>
  <si>
    <t>DATE PREPARED:  JULY 1, 2010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</si>
</sst>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  <numFmt numFmtId="165" formatCode="0.00_);[Red]\(0.00\)"/>
    <numFmt numFmtId="166" formatCode="0.00_);\(0.00\)"/>
    <numFmt numFmtId="167" formatCode="mmmm\-yy"/>
    <numFmt numFmtId="168" formatCode="&quot;$&quot;#,##0"/>
  </numFmts>
  <fonts count="42">
    <font>
      <sz val="12"/>
      <name val="Arial"/>
      <family val="0"/>
    </font>
    <font>
      <sz val="10"/>
      <name val="Arial"/>
      <family val="0"/>
    </font>
    <font>
      <b/>
      <sz val="13"/>
      <name val="Arial"/>
      <family val="2"/>
    </font>
    <font>
      <sz val="13"/>
      <name val="Arial"/>
      <family val="2"/>
    </font>
    <font>
      <u val="single"/>
      <sz val="13"/>
      <name val="Arial"/>
      <family val="2"/>
    </font>
    <font>
      <sz val="13"/>
      <name val="Univers"/>
      <family val="0"/>
    </font>
    <font>
      <u val="single"/>
      <sz val="12"/>
      <color indexed="12"/>
      <name val="Arial"/>
      <family val="2"/>
    </font>
    <font>
      <u val="single"/>
      <sz val="12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5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0">
    <xf numFmtId="5" fontId="0" fillId="0" borderId="0" xfId="0" applyAlignment="1">
      <alignment/>
    </xf>
    <xf numFmtId="5" fontId="3" fillId="33" borderId="0" xfId="0" applyFont="1" applyFill="1" applyAlignment="1">
      <alignment/>
    </xf>
    <xf numFmtId="5" fontId="3" fillId="33" borderId="0" xfId="0" applyFont="1" applyFill="1" applyAlignment="1">
      <alignment horizontal="right"/>
    </xf>
    <xf numFmtId="5" fontId="2" fillId="33" borderId="0" xfId="0" applyFont="1" applyFill="1" applyBorder="1" applyAlignment="1">
      <alignment/>
    </xf>
    <xf numFmtId="5" fontId="2" fillId="33" borderId="0" xfId="0" applyFont="1" applyFill="1" applyAlignment="1">
      <alignment/>
    </xf>
    <xf numFmtId="5" fontId="2" fillId="33" borderId="0" xfId="0" applyFont="1" applyFill="1" applyAlignment="1">
      <alignment horizontal="center"/>
    </xf>
    <xf numFmtId="5" fontId="3" fillId="33" borderId="0" xfId="0" applyFont="1" applyFill="1" applyAlignment="1">
      <alignment horizontal="center"/>
    </xf>
    <xf numFmtId="5" fontId="3" fillId="33" borderId="0" xfId="0" applyFont="1" applyFill="1" applyAlignment="1">
      <alignment horizontal="centerContinuous"/>
    </xf>
    <xf numFmtId="5" fontId="3" fillId="33" borderId="10" xfId="0" applyFont="1" applyFill="1" applyBorder="1" applyAlignment="1" applyProtection="1">
      <alignment horizontal="centerContinuous"/>
      <protection/>
    </xf>
    <xf numFmtId="5" fontId="3" fillId="33" borderId="10" xfId="0" applyFont="1" applyFill="1" applyBorder="1" applyAlignment="1">
      <alignment horizontal="centerContinuous"/>
    </xf>
    <xf numFmtId="0" fontId="4" fillId="33" borderId="0" xfId="0" applyNumberFormat="1" applyFont="1" applyFill="1" applyAlignment="1" applyProtection="1" quotePrefix="1">
      <alignment horizontal="center"/>
      <protection locked="0"/>
    </xf>
    <xf numFmtId="0" fontId="4" fillId="33" borderId="0" xfId="0" applyNumberFormat="1" applyFont="1" applyFill="1" applyAlignment="1">
      <alignment/>
    </xf>
    <xf numFmtId="0" fontId="4" fillId="33" borderId="0" xfId="44" applyNumberFormat="1" applyFont="1" applyFill="1" applyAlignment="1" applyProtection="1">
      <alignment horizontal="center"/>
      <protection locked="0"/>
    </xf>
    <xf numFmtId="0" fontId="3" fillId="33" borderId="0" xfId="0" applyNumberFormat="1" applyFont="1" applyFill="1" applyAlignment="1">
      <alignment/>
    </xf>
    <xf numFmtId="0" fontId="4" fillId="33" borderId="0" xfId="0" applyNumberFormat="1" applyFont="1" applyFill="1" applyAlignment="1">
      <alignment horizontal="center"/>
    </xf>
    <xf numFmtId="0" fontId="4" fillId="33" borderId="0" xfId="0" applyNumberFormat="1" applyFont="1" applyFill="1" applyAlignment="1" applyProtection="1">
      <alignment horizontal="center"/>
      <protection locked="0"/>
    </xf>
    <xf numFmtId="5" fontId="4" fillId="33" borderId="0" xfId="0" applyFont="1" applyFill="1" applyAlignment="1">
      <alignment horizontal="center"/>
    </xf>
    <xf numFmtId="168" fontId="3" fillId="33" borderId="0" xfId="0" applyNumberFormat="1" applyFont="1" applyFill="1" applyAlignment="1" applyProtection="1">
      <alignment/>
      <protection/>
    </xf>
    <xf numFmtId="5" fontId="4" fillId="33" borderId="0" xfId="0" applyFont="1" applyFill="1" applyAlignment="1">
      <alignment/>
    </xf>
    <xf numFmtId="5" fontId="3" fillId="33" borderId="0" xfId="0" applyFont="1" applyFill="1" applyAlignment="1">
      <alignment/>
    </xf>
    <xf numFmtId="42" fontId="3" fillId="33" borderId="0" xfId="0" applyNumberFormat="1" applyFont="1" applyFill="1" applyAlignment="1" applyProtection="1">
      <alignment/>
      <protection/>
    </xf>
    <xf numFmtId="39" fontId="3" fillId="33" borderId="0" xfId="0" applyNumberFormat="1" applyFont="1" applyFill="1" applyAlignment="1" applyProtection="1">
      <alignment/>
      <protection/>
    </xf>
    <xf numFmtId="5" fontId="3" fillId="33" borderId="0" xfId="0" applyNumberFormat="1" applyFont="1" applyFill="1" applyAlignment="1" applyProtection="1">
      <alignment/>
      <protection locked="0"/>
    </xf>
    <xf numFmtId="3" fontId="3" fillId="33" borderId="0" xfId="0" applyNumberFormat="1" applyFont="1" applyFill="1" applyAlignment="1" applyProtection="1">
      <alignment/>
      <protection/>
    </xf>
    <xf numFmtId="37" fontId="3" fillId="33" borderId="0" xfId="0" applyNumberFormat="1" applyFont="1" applyFill="1" applyAlignment="1" applyProtection="1">
      <alignment/>
      <protection/>
    </xf>
    <xf numFmtId="37" fontId="3" fillId="33" borderId="0" xfId="0" applyNumberFormat="1" applyFont="1" applyFill="1" applyAlignment="1" applyProtection="1">
      <alignment/>
      <protection locked="0"/>
    </xf>
    <xf numFmtId="3" fontId="3" fillId="33" borderId="0" xfId="0" applyNumberFormat="1" applyFont="1" applyFill="1" applyAlignment="1">
      <alignment/>
    </xf>
    <xf numFmtId="5" fontId="3" fillId="33" borderId="0" xfId="0" applyFont="1" applyFill="1" applyBorder="1" applyAlignment="1">
      <alignment/>
    </xf>
    <xf numFmtId="37" fontId="3" fillId="33" borderId="0" xfId="0" applyNumberFormat="1" applyFont="1" applyFill="1" applyBorder="1" applyAlignment="1" applyProtection="1">
      <alignment/>
      <protection locked="0"/>
    </xf>
    <xf numFmtId="3" fontId="3" fillId="33" borderId="0" xfId="0" applyNumberFormat="1" applyFont="1" applyFill="1" applyBorder="1" applyAlignment="1">
      <alignment/>
    </xf>
    <xf numFmtId="5" fontId="3" fillId="33" borderId="0" xfId="0" applyFont="1" applyFill="1" applyBorder="1" applyAlignment="1">
      <alignment/>
    </xf>
    <xf numFmtId="5" fontId="3" fillId="33" borderId="0" xfId="0" applyNumberFormat="1" applyFont="1" applyFill="1" applyAlignment="1" applyProtection="1">
      <alignment/>
      <protection/>
    </xf>
    <xf numFmtId="5" fontId="4" fillId="33" borderId="0" xfId="0" applyFont="1" applyFill="1" applyBorder="1" applyAlignment="1">
      <alignment/>
    </xf>
    <xf numFmtId="39" fontId="3" fillId="33" borderId="11" xfId="0" applyNumberFormat="1" applyFont="1" applyFill="1" applyBorder="1" applyAlignment="1" applyProtection="1">
      <alignment/>
      <protection/>
    </xf>
    <xf numFmtId="37" fontId="3" fillId="33" borderId="11" xfId="0" applyNumberFormat="1" applyFont="1" applyFill="1" applyBorder="1" applyAlignment="1" applyProtection="1">
      <alignment/>
      <protection locked="0"/>
    </xf>
    <xf numFmtId="37" fontId="3" fillId="33" borderId="11" xfId="0" applyNumberFormat="1" applyFont="1" applyFill="1" applyBorder="1" applyAlignment="1" applyProtection="1">
      <alignment/>
      <protection/>
    </xf>
    <xf numFmtId="3" fontId="3" fillId="33" borderId="12" xfId="0" applyNumberFormat="1" applyFont="1" applyFill="1" applyBorder="1" applyAlignment="1">
      <alignment/>
    </xf>
    <xf numFmtId="37" fontId="3" fillId="33" borderId="12" xfId="0" applyNumberFormat="1" applyFont="1" applyFill="1" applyBorder="1" applyAlignment="1">
      <alignment/>
    </xf>
    <xf numFmtId="39" fontId="3" fillId="33" borderId="0" xfId="0" applyNumberFormat="1" applyFont="1" applyFill="1" applyBorder="1" applyAlignment="1" applyProtection="1">
      <alignment/>
      <protection/>
    </xf>
    <xf numFmtId="37" fontId="3" fillId="33" borderId="0" xfId="0" applyNumberFormat="1" applyFont="1" applyFill="1" applyAlignment="1">
      <alignment/>
    </xf>
    <xf numFmtId="10" fontId="4" fillId="33" borderId="0" xfId="0" applyNumberFormat="1" applyFont="1" applyFill="1" applyBorder="1" applyAlignment="1" applyProtection="1">
      <alignment/>
      <protection/>
    </xf>
    <xf numFmtId="5" fontId="2" fillId="33" borderId="0" xfId="0" applyFont="1" applyFill="1" applyAlignment="1">
      <alignment/>
    </xf>
    <xf numFmtId="5" fontId="2" fillId="33" borderId="0" xfId="0" applyFont="1" applyFill="1" applyAlignment="1">
      <alignment horizontal="left"/>
    </xf>
    <xf numFmtId="5" fontId="3" fillId="33" borderId="11" xfId="0" applyNumberFormat="1" applyFont="1" applyFill="1" applyBorder="1" applyAlignment="1" applyProtection="1">
      <alignment/>
      <protection/>
    </xf>
    <xf numFmtId="3" fontId="3" fillId="33" borderId="0" xfId="0" applyNumberFormat="1" applyFont="1" applyFill="1" applyBorder="1" applyAlignment="1" applyProtection="1">
      <alignment/>
      <protection/>
    </xf>
    <xf numFmtId="37" fontId="3" fillId="33" borderId="0" xfId="0" applyNumberFormat="1" applyFont="1" applyFill="1" applyBorder="1" applyAlignment="1" applyProtection="1">
      <alignment/>
      <protection/>
    </xf>
    <xf numFmtId="37" fontId="3" fillId="33" borderId="11" xfId="0" applyNumberFormat="1" applyFont="1" applyFill="1" applyBorder="1" applyAlignment="1">
      <alignment/>
    </xf>
    <xf numFmtId="37" fontId="3" fillId="33" borderId="0" xfId="0" applyNumberFormat="1" applyFont="1" applyFill="1" applyBorder="1" applyAlignment="1">
      <alignment/>
    </xf>
    <xf numFmtId="5" fontId="3" fillId="33" borderId="13" xfId="0" applyNumberFormat="1" applyFont="1" applyFill="1" applyBorder="1" applyAlignment="1">
      <alignment/>
    </xf>
    <xf numFmtId="39" fontId="3" fillId="33" borderId="13" xfId="0" applyNumberFormat="1" applyFont="1" applyFill="1" applyBorder="1" applyAlignment="1" applyProtection="1">
      <alignment/>
      <protection/>
    </xf>
    <xf numFmtId="5" fontId="3" fillId="33" borderId="0" xfId="0" applyFont="1" applyFill="1" applyAlignment="1">
      <alignment horizontal="left"/>
    </xf>
    <xf numFmtId="5" fontId="3" fillId="33" borderId="0" xfId="0" applyFont="1" applyFill="1" applyAlignment="1" applyProtection="1">
      <alignment/>
      <protection locked="0"/>
    </xf>
    <xf numFmtId="2" fontId="3" fillId="33" borderId="0" xfId="59" applyNumberFormat="1" applyFont="1" applyFill="1" applyAlignment="1">
      <alignment/>
    </xf>
    <xf numFmtId="5" fontId="5" fillId="33" borderId="0" xfId="0" applyFont="1" applyFill="1" applyAlignment="1">
      <alignment/>
    </xf>
    <xf numFmtId="5" fontId="2" fillId="33" borderId="0" xfId="0" applyFont="1" applyFill="1" applyAlignment="1">
      <alignment horizontal="center"/>
    </xf>
    <xf numFmtId="5" fontId="0" fillId="33" borderId="0" xfId="0" applyFill="1" applyAlignment="1">
      <alignment horizontal="center"/>
    </xf>
    <xf numFmtId="5" fontId="2" fillId="33" borderId="0" xfId="0" applyFont="1" applyFill="1" applyAlignment="1" applyProtection="1">
      <alignment horizontal="center"/>
      <protection locked="0"/>
    </xf>
    <xf numFmtId="5" fontId="0" fillId="33" borderId="0" xfId="0" applyFill="1" applyAlignment="1" applyProtection="1">
      <alignment horizontal="center"/>
      <protection locked="0"/>
    </xf>
    <xf numFmtId="5" fontId="3" fillId="33" borderId="10" xfId="0" applyFont="1" applyFill="1" applyBorder="1" applyAlignment="1" applyProtection="1">
      <alignment horizontal="center"/>
      <protection locked="0"/>
    </xf>
    <xf numFmtId="5" fontId="0" fillId="33" borderId="10" xfId="0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U79"/>
  <sheetViews>
    <sheetView showGridLines="0" tabSelected="1" zoomScalePageLayoutView="0" workbookViewId="0" topLeftCell="A9">
      <selection activeCell="A1" sqref="A1:IV16384"/>
    </sheetView>
  </sheetViews>
  <sheetFormatPr defaultColWidth="11.4453125" defaultRowHeight="15"/>
  <cols>
    <col min="1" max="1" width="33.3359375" style="1" customWidth="1"/>
    <col min="2" max="2" width="15.21484375" style="1" customWidth="1"/>
    <col min="3" max="3" width="2.6640625" style="1" customWidth="1"/>
    <col min="4" max="4" width="17.21484375" style="1" customWidth="1"/>
    <col min="5" max="5" width="2.21484375" style="1" customWidth="1"/>
    <col min="6" max="6" width="14.77734375" style="1" customWidth="1"/>
    <col min="7" max="8" width="2.6640625" style="1" customWidth="1"/>
    <col min="9" max="9" width="15.10546875" style="1" customWidth="1"/>
    <col min="10" max="10" width="2.6640625" style="1" customWidth="1"/>
    <col min="11" max="11" width="16.4453125" style="1" customWidth="1"/>
    <col min="12" max="12" width="2.6640625" style="1" customWidth="1"/>
    <col min="13" max="13" width="12.4453125" style="1" bestFit="1" customWidth="1"/>
    <col min="14" max="15" width="2.6640625" style="1" customWidth="1"/>
    <col min="16" max="16" width="14.88671875" style="1" customWidth="1"/>
    <col min="17" max="17" width="2.6640625" style="1" customWidth="1"/>
    <col min="18" max="18" width="15.3359375" style="1" customWidth="1"/>
    <col min="19" max="19" width="0.88671875" style="1" customWidth="1"/>
    <col min="20" max="20" width="12.99609375" style="1" customWidth="1"/>
    <col min="21" max="21" width="3.3359375" style="1" customWidth="1"/>
    <col min="22" max="16384" width="11.4453125" style="1" customWidth="1"/>
  </cols>
  <sheetData>
    <row r="4" ht="16.5">
      <c r="M4" s="2"/>
    </row>
    <row r="8" spans="1:9" ht="16.5">
      <c r="A8" s="3"/>
      <c r="B8" s="4"/>
      <c r="C8" s="4"/>
      <c r="D8" s="4"/>
      <c r="E8" s="4"/>
      <c r="F8" s="4"/>
      <c r="G8" s="4"/>
      <c r="H8" s="4"/>
      <c r="I8" s="4"/>
    </row>
    <row r="9" spans="1:21" ht="16.5">
      <c r="A9" s="54" t="s">
        <v>0</v>
      </c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</row>
    <row r="10" spans="1:21" ht="15" customHeight="1">
      <c r="A10" s="54" t="s">
        <v>1</v>
      </c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</row>
    <row r="11" spans="1:21" ht="15" customHeight="1">
      <c r="A11" s="54" t="s">
        <v>33</v>
      </c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</row>
    <row r="12" spans="1:21" ht="16.5">
      <c r="A12" s="54" t="s">
        <v>2</v>
      </c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</row>
    <row r="13" spans="1:21" ht="16.5">
      <c r="A13" s="56" t="s">
        <v>34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</row>
    <row r="14" spans="1:9" ht="16.5">
      <c r="A14" s="4"/>
      <c r="B14" s="4"/>
      <c r="C14" s="4"/>
      <c r="D14" s="5" t="s">
        <v>3</v>
      </c>
      <c r="E14" s="4"/>
      <c r="F14" s="4"/>
      <c r="G14" s="4"/>
      <c r="H14" s="4"/>
      <c r="I14" s="4"/>
    </row>
    <row r="16" spans="6:20" ht="16.5">
      <c r="F16" s="6" t="s">
        <v>4</v>
      </c>
      <c r="I16" s="7" t="s">
        <v>5</v>
      </c>
      <c r="J16" s="7"/>
      <c r="K16" s="7"/>
      <c r="M16" s="6" t="s">
        <v>4</v>
      </c>
      <c r="P16" s="7" t="s">
        <v>21</v>
      </c>
      <c r="Q16" s="7"/>
      <c r="R16" s="7"/>
      <c r="T16" s="6" t="s">
        <v>4</v>
      </c>
    </row>
    <row r="17" spans="2:20" ht="16.5">
      <c r="B17" s="8" t="s">
        <v>6</v>
      </c>
      <c r="C17" s="8"/>
      <c r="D17" s="8"/>
      <c r="F17" s="6" t="s">
        <v>7</v>
      </c>
      <c r="I17" s="9" t="s">
        <v>8</v>
      </c>
      <c r="J17" s="9"/>
      <c r="K17" s="9"/>
      <c r="M17" s="6" t="s">
        <v>7</v>
      </c>
      <c r="P17" s="58" t="s">
        <v>35</v>
      </c>
      <c r="Q17" s="59"/>
      <c r="R17" s="59"/>
      <c r="T17" s="6" t="s">
        <v>7</v>
      </c>
    </row>
    <row r="18" spans="2:20" ht="16.5">
      <c r="B18" s="10">
        <v>2010</v>
      </c>
      <c r="C18" s="11"/>
      <c r="D18" s="12">
        <v>2009</v>
      </c>
      <c r="E18" s="13"/>
      <c r="F18" s="14" t="s">
        <v>9</v>
      </c>
      <c r="G18" s="13"/>
      <c r="H18" s="13"/>
      <c r="I18" s="15">
        <v>2010</v>
      </c>
      <c r="J18" s="13"/>
      <c r="K18" s="15">
        <v>2009</v>
      </c>
      <c r="M18" s="16" t="s">
        <v>9</v>
      </c>
      <c r="P18" s="15">
        <v>2010</v>
      </c>
      <c r="Q18" s="13"/>
      <c r="R18" s="15">
        <v>2009</v>
      </c>
      <c r="T18" s="16" t="s">
        <v>9</v>
      </c>
    </row>
    <row r="19" spans="2:4" ht="16.5">
      <c r="B19" s="17"/>
      <c r="D19" s="18"/>
    </row>
    <row r="20" spans="1:21" ht="15" customHeight="1">
      <c r="A20" s="19" t="s">
        <v>10</v>
      </c>
      <c r="B20" s="17">
        <v>158927124.29</v>
      </c>
      <c r="C20" s="19"/>
      <c r="D20" s="20">
        <v>175193590</v>
      </c>
      <c r="E20" s="19"/>
      <c r="F20" s="21">
        <f>(B20-D20)/D20*100</f>
        <v>-9.284852094189066</v>
      </c>
      <c r="G20" s="19" t="s">
        <v>11</v>
      </c>
      <c r="H20" s="19"/>
      <c r="I20" s="17">
        <v>1791663892.93</v>
      </c>
      <c r="J20" s="19"/>
      <c r="K20" s="22">
        <v>1883719016</v>
      </c>
      <c r="L20" s="19"/>
      <c r="M20" s="21">
        <f>(+I20-K20)/K20*100</f>
        <v>-4.886881869753335</v>
      </c>
      <c r="N20" s="19" t="s">
        <v>11</v>
      </c>
      <c r="O20" s="19"/>
      <c r="P20" s="17">
        <v>455025737.85</v>
      </c>
      <c r="Q20" s="19"/>
      <c r="R20" s="17">
        <v>449371196</v>
      </c>
      <c r="S20" s="19"/>
      <c r="T20" s="21">
        <f>(+P20-R20)/R20*100</f>
        <v>1.258323163641317</v>
      </c>
      <c r="U20" s="19" t="s">
        <v>11</v>
      </c>
    </row>
    <row r="21" spans="1:21" ht="15" customHeight="1">
      <c r="A21" s="19"/>
      <c r="B21" s="23"/>
      <c r="C21" s="19"/>
      <c r="D21" s="24"/>
      <c r="E21" s="19"/>
      <c r="F21" s="21"/>
      <c r="G21" s="19"/>
      <c r="H21" s="19"/>
      <c r="I21" s="23"/>
      <c r="J21" s="19"/>
      <c r="K21" s="25"/>
      <c r="L21" s="19"/>
      <c r="M21" s="21"/>
      <c r="N21" s="19"/>
      <c r="O21" s="19"/>
      <c r="P21" s="17"/>
      <c r="Q21" s="19"/>
      <c r="R21" s="17"/>
      <c r="S21" s="19"/>
      <c r="T21" s="19"/>
      <c r="U21" s="19"/>
    </row>
    <row r="22" spans="1:21" ht="13.5" customHeight="1">
      <c r="A22" s="19" t="s">
        <v>12</v>
      </c>
      <c r="B22" s="23">
        <v>455493809.78</v>
      </c>
      <c r="C22" s="19"/>
      <c r="D22" s="24">
        <v>455688576</v>
      </c>
      <c r="E22" s="19"/>
      <c r="F22" s="21">
        <f>(+B22-D22)/D22*100</f>
        <v>-0.04274108025916994</v>
      </c>
      <c r="G22" s="19"/>
      <c r="H22" s="19"/>
      <c r="I22" s="23">
        <v>5483884463.2</v>
      </c>
      <c r="J22" s="19"/>
      <c r="K22" s="25">
        <v>5935194860</v>
      </c>
      <c r="L22" s="19"/>
      <c r="M22" s="21">
        <f>(+I22-K22)/K22*100</f>
        <v>-7.603969329492245</v>
      </c>
      <c r="N22" s="19"/>
      <c r="O22" s="19"/>
      <c r="P22" s="23">
        <v>1727059626.74</v>
      </c>
      <c r="Q22" s="26"/>
      <c r="R22" s="23">
        <v>1786971255</v>
      </c>
      <c r="S22" s="19"/>
      <c r="T22" s="21">
        <f>(+P22-R22)/R22*100</f>
        <v>-3.3526912138270513</v>
      </c>
      <c r="U22" s="19"/>
    </row>
    <row r="23" spans="1:21" ht="15" customHeight="1">
      <c r="A23" s="19"/>
      <c r="B23" s="23"/>
      <c r="C23" s="19"/>
      <c r="D23" s="24"/>
      <c r="E23" s="19"/>
      <c r="F23" s="21"/>
      <c r="G23" s="19"/>
      <c r="H23" s="19"/>
      <c r="I23" s="23"/>
      <c r="J23" s="19"/>
      <c r="K23" s="25"/>
      <c r="L23" s="19"/>
      <c r="M23" s="21"/>
      <c r="N23" s="19"/>
      <c r="O23" s="19"/>
      <c r="P23" s="23"/>
      <c r="Q23" s="26"/>
      <c r="R23" s="23"/>
      <c r="S23" s="19"/>
      <c r="T23" s="19"/>
      <c r="U23" s="19"/>
    </row>
    <row r="24" spans="1:21" ht="13.5" customHeight="1">
      <c r="A24" s="19" t="s">
        <v>24</v>
      </c>
      <c r="B24" s="23">
        <v>84903788.31</v>
      </c>
      <c r="C24" s="19"/>
      <c r="D24" s="24">
        <v>74546406</v>
      </c>
      <c r="E24" s="19"/>
      <c r="F24" s="21">
        <f>(+B24-D24)/D24*100</f>
        <v>13.89387210699333</v>
      </c>
      <c r="G24" s="19"/>
      <c r="H24" s="19"/>
      <c r="I24" s="23">
        <v>502173943.4</v>
      </c>
      <c r="J24" s="19"/>
      <c r="K24" s="25">
        <v>528279599</v>
      </c>
      <c r="L24" s="19"/>
      <c r="M24" s="21">
        <f>(+I24-K24)/K24*100</f>
        <v>-4.941636142947104</v>
      </c>
      <c r="N24" s="19"/>
      <c r="O24" s="19"/>
      <c r="P24" s="23">
        <v>196129194.12</v>
      </c>
      <c r="Q24" s="26"/>
      <c r="R24" s="23">
        <v>178546518</v>
      </c>
      <c r="S24" s="19"/>
      <c r="T24" s="21">
        <f>(+P24-R24)/R24*100</f>
        <v>9.847672369617426</v>
      </c>
      <c r="U24" s="19"/>
    </row>
    <row r="25" spans="1:21" ht="15" customHeight="1">
      <c r="A25" s="19"/>
      <c r="B25" s="23"/>
      <c r="C25" s="19"/>
      <c r="D25" s="24"/>
      <c r="E25" s="19"/>
      <c r="F25" s="21"/>
      <c r="G25" s="19"/>
      <c r="H25" s="19"/>
      <c r="I25" s="23"/>
      <c r="J25" s="19"/>
      <c r="K25" s="25"/>
      <c r="L25" s="19"/>
      <c r="M25" s="21"/>
      <c r="N25" s="19"/>
      <c r="O25" s="19"/>
      <c r="P25" s="23"/>
      <c r="Q25" s="26"/>
      <c r="R25" s="23"/>
      <c r="S25" s="19"/>
      <c r="T25" s="19"/>
      <c r="U25" s="19"/>
    </row>
    <row r="26" spans="1:21" ht="15" customHeight="1">
      <c r="A26" s="19" t="s">
        <v>16</v>
      </c>
      <c r="B26" s="24">
        <v>35364300.1</v>
      </c>
      <c r="C26" s="19"/>
      <c r="D26" s="24">
        <v>58672146</v>
      </c>
      <c r="E26" s="19"/>
      <c r="F26" s="21">
        <f>(+B26-D26)/D26*100</f>
        <v>-39.72557250590425</v>
      </c>
      <c r="G26" s="19"/>
      <c r="H26" s="19"/>
      <c r="I26" s="24">
        <v>194198220.42</v>
      </c>
      <c r="J26" s="19"/>
      <c r="K26" s="25">
        <v>203801149</v>
      </c>
      <c r="L26" s="19"/>
      <c r="M26" s="21">
        <f>(+I26-K26)/K26*100</f>
        <v>-4.711910912729945</v>
      </c>
      <c r="N26" s="19"/>
      <c r="O26" s="19"/>
      <c r="P26" s="23">
        <v>61776956.41</v>
      </c>
      <c r="Q26" s="26"/>
      <c r="R26" s="23">
        <v>71624653</v>
      </c>
      <c r="S26" s="19"/>
      <c r="T26" s="21">
        <f>(+P26-R26)/R26*100</f>
        <v>-13.749032180302507</v>
      </c>
      <c r="U26" s="19"/>
    </row>
    <row r="27" spans="1:21" ht="15" customHeight="1">
      <c r="A27" s="19"/>
      <c r="B27" s="23"/>
      <c r="C27" s="19"/>
      <c r="D27" s="24"/>
      <c r="E27" s="19"/>
      <c r="F27" s="21"/>
      <c r="G27" s="19"/>
      <c r="H27" s="19"/>
      <c r="I27" s="23"/>
      <c r="J27" s="19"/>
      <c r="K27" s="25"/>
      <c r="L27" s="19"/>
      <c r="M27" s="21"/>
      <c r="N27" s="19"/>
      <c r="O27" s="19"/>
      <c r="P27" s="23"/>
      <c r="Q27" s="26"/>
      <c r="R27" s="23"/>
      <c r="S27" s="19"/>
      <c r="T27" s="19"/>
      <c r="U27" s="19"/>
    </row>
    <row r="28" spans="1:21" ht="13.5" customHeight="1">
      <c r="A28" s="19" t="s">
        <v>14</v>
      </c>
      <c r="B28" s="23">
        <v>3078568.67</v>
      </c>
      <c r="C28" s="19"/>
      <c r="D28" s="24">
        <v>3162467</v>
      </c>
      <c r="E28" s="19"/>
      <c r="F28" s="21">
        <f>(+B28-D28)/D28*100</f>
        <v>-2.652939303398267</v>
      </c>
      <c r="G28" s="19"/>
      <c r="H28" s="19"/>
      <c r="I28" s="23">
        <v>27946832.44</v>
      </c>
      <c r="J28" s="19"/>
      <c r="K28" s="25">
        <v>26892668</v>
      </c>
      <c r="L28" s="19"/>
      <c r="M28" s="21">
        <f>(+I28-K28)/K28*100</f>
        <v>3.9198953409903448</v>
      </c>
      <c r="N28" s="19"/>
      <c r="O28" s="19"/>
      <c r="P28" s="23">
        <v>10211383.67</v>
      </c>
      <c r="Q28" s="26"/>
      <c r="R28" s="23">
        <v>10009253</v>
      </c>
      <c r="S28" s="19"/>
      <c r="T28" s="21">
        <f>(+P28-R28)/R28*100</f>
        <v>2.0194381139131954</v>
      </c>
      <c r="U28" s="19"/>
    </row>
    <row r="29" spans="1:21" ht="14.25" customHeight="1">
      <c r="A29" s="19"/>
      <c r="B29" s="23"/>
      <c r="C29" s="19"/>
      <c r="D29" s="24"/>
      <c r="E29" s="19"/>
      <c r="F29" s="21"/>
      <c r="G29" s="19"/>
      <c r="H29" s="19"/>
      <c r="I29" s="23"/>
      <c r="J29" s="19"/>
      <c r="K29" s="25"/>
      <c r="L29" s="19"/>
      <c r="M29" s="21"/>
      <c r="N29" s="19"/>
      <c r="O29" s="19"/>
      <c r="P29" s="23"/>
      <c r="Q29" s="26"/>
      <c r="R29" s="23"/>
      <c r="S29" s="19"/>
      <c r="T29" s="19"/>
      <c r="U29" s="19"/>
    </row>
    <row r="30" spans="1:21" ht="13.5" customHeight="1">
      <c r="A30" s="19" t="s">
        <v>15</v>
      </c>
      <c r="B30" s="23">
        <v>794071.4</v>
      </c>
      <c r="C30" s="19"/>
      <c r="D30" s="24">
        <v>795811</v>
      </c>
      <c r="E30" s="19"/>
      <c r="F30" s="21">
        <f>(+B30-D30)/D30*100</f>
        <v>-0.21859461605833255</v>
      </c>
      <c r="G30" s="19"/>
      <c r="H30" s="19"/>
      <c r="I30" s="23">
        <v>8286675.86</v>
      </c>
      <c r="J30" s="19"/>
      <c r="K30" s="25">
        <v>8849672</v>
      </c>
      <c r="L30" s="19"/>
      <c r="M30" s="21">
        <f>(+I30-K30)/K30*100</f>
        <v>-6.361774086090419</v>
      </c>
      <c r="N30" s="19"/>
      <c r="O30" s="19"/>
      <c r="P30" s="23">
        <v>2201971.36</v>
      </c>
      <c r="Q30" s="26"/>
      <c r="R30" s="23">
        <v>2243070</v>
      </c>
      <c r="S30" s="19"/>
      <c r="T30" s="21">
        <f>(+P30-R30)/R30*100</f>
        <v>-1.8322495508388115</v>
      </c>
      <c r="U30" s="19"/>
    </row>
    <row r="31" spans="1:21" ht="15" customHeight="1">
      <c r="A31" s="19"/>
      <c r="B31" s="23"/>
      <c r="C31" s="19"/>
      <c r="D31" s="24"/>
      <c r="E31" s="19"/>
      <c r="F31" s="21"/>
      <c r="G31" s="19"/>
      <c r="H31" s="19"/>
      <c r="I31" s="23"/>
      <c r="J31" s="19"/>
      <c r="K31" s="25"/>
      <c r="L31" s="19"/>
      <c r="M31" s="21"/>
      <c r="N31" s="19"/>
      <c r="O31" s="19"/>
      <c r="P31" s="23"/>
      <c r="Q31" s="26"/>
      <c r="R31" s="23"/>
      <c r="S31" s="19"/>
      <c r="T31" s="19"/>
      <c r="U31" s="19"/>
    </row>
    <row r="32" spans="1:21" ht="13.5" customHeight="1">
      <c r="A32" s="19" t="s">
        <v>17</v>
      </c>
      <c r="B32" s="23">
        <v>40866.33</v>
      </c>
      <c r="C32" s="19"/>
      <c r="D32" s="24">
        <v>674339</v>
      </c>
      <c r="E32" s="19"/>
      <c r="F32" s="21">
        <f>(+B32-D32)/D32*100</f>
        <v>-93.93979437641899</v>
      </c>
      <c r="G32" s="19"/>
      <c r="H32" s="19"/>
      <c r="I32" s="23">
        <v>263642.11</v>
      </c>
      <c r="J32" s="19"/>
      <c r="K32" s="25">
        <v>3068343</v>
      </c>
      <c r="L32" s="19"/>
      <c r="M32" s="21">
        <f>(+I32-K32)/K32*100</f>
        <v>-91.40767150217562</v>
      </c>
      <c r="N32" s="19"/>
      <c r="O32" s="19"/>
      <c r="P32" s="23">
        <v>170976.33</v>
      </c>
      <c r="Q32" s="26"/>
      <c r="R32" s="23">
        <v>751186</v>
      </c>
      <c r="S32" s="19"/>
      <c r="T32" s="21">
        <f>(+P32-R32)/R32*100</f>
        <v>-77.23914849318278</v>
      </c>
      <c r="U32" s="19"/>
    </row>
    <row r="33" spans="1:21" ht="15" customHeight="1">
      <c r="A33" s="19"/>
      <c r="B33" s="23"/>
      <c r="C33" s="19"/>
      <c r="D33" s="24"/>
      <c r="E33" s="19"/>
      <c r="F33" s="21"/>
      <c r="G33" s="19"/>
      <c r="H33" s="19"/>
      <c r="I33" s="23"/>
      <c r="J33" s="19"/>
      <c r="K33" s="25"/>
      <c r="L33" s="19"/>
      <c r="M33" s="21"/>
      <c r="N33" s="19"/>
      <c r="O33" s="19"/>
      <c r="P33" s="23"/>
      <c r="Q33" s="26"/>
      <c r="R33" s="23"/>
      <c r="S33" s="19"/>
      <c r="T33" s="19"/>
      <c r="U33" s="19"/>
    </row>
    <row r="34" spans="1:21" s="30" customFormat="1" ht="13.5" customHeight="1">
      <c r="A34" s="27" t="s">
        <v>18</v>
      </c>
      <c r="B34" s="24">
        <v>128435.63</v>
      </c>
      <c r="C34" s="27"/>
      <c r="D34" s="24">
        <v>134724</v>
      </c>
      <c r="E34" s="27"/>
      <c r="F34" s="21">
        <f>(+B34-D34)/D34*100</f>
        <v>-4.667594489474775</v>
      </c>
      <c r="G34" s="27"/>
      <c r="H34" s="27"/>
      <c r="I34" s="24">
        <v>23087544.27</v>
      </c>
      <c r="J34" s="27"/>
      <c r="K34" s="28">
        <v>47498791</v>
      </c>
      <c r="L34" s="27"/>
      <c r="M34" s="21">
        <f>(+I34-K34)/K34*100</f>
        <v>-51.393406476388</v>
      </c>
      <c r="N34" s="27"/>
      <c r="O34" s="27"/>
      <c r="P34" s="24">
        <v>10898424.63</v>
      </c>
      <c r="Q34" s="29"/>
      <c r="R34" s="24">
        <v>12135942</v>
      </c>
      <c r="S34" s="27"/>
      <c r="T34" s="21">
        <f>(+P34-R34)/R34*100</f>
        <v>-10.197126601297198</v>
      </c>
      <c r="U34" s="27"/>
    </row>
    <row r="35" spans="1:21" ht="15" customHeight="1">
      <c r="A35" s="19"/>
      <c r="B35" s="23"/>
      <c r="C35" s="19"/>
      <c r="D35" s="24"/>
      <c r="E35" s="19"/>
      <c r="F35" s="21"/>
      <c r="G35" s="19"/>
      <c r="H35" s="19"/>
      <c r="I35" s="23"/>
      <c r="J35" s="19"/>
      <c r="K35" s="25"/>
      <c r="L35" s="19"/>
      <c r="M35" s="21"/>
      <c r="N35" s="19"/>
      <c r="O35" s="19"/>
      <c r="P35" s="23"/>
      <c r="Q35" s="26"/>
      <c r="R35" s="23"/>
      <c r="S35" s="19"/>
      <c r="T35" s="19"/>
      <c r="U35" s="19"/>
    </row>
    <row r="36" spans="1:21" ht="13.5" customHeight="1">
      <c r="A36" s="19" t="s">
        <v>13</v>
      </c>
      <c r="B36" s="23">
        <v>2926372.44</v>
      </c>
      <c r="C36" s="19"/>
      <c r="D36" s="24">
        <v>1735521</v>
      </c>
      <c r="E36" s="19"/>
      <c r="F36" s="21">
        <f>(+B36-D36)/D36*100</f>
        <v>68.61636592124209</v>
      </c>
      <c r="G36" s="19"/>
      <c r="H36" s="19"/>
      <c r="I36" s="23">
        <v>12319105.93</v>
      </c>
      <c r="J36" s="19"/>
      <c r="K36" s="25">
        <v>32685825</v>
      </c>
      <c r="L36" s="19"/>
      <c r="M36" s="21">
        <f>(+I36-K36)/K36*100</f>
        <v>-62.310555324823525</v>
      </c>
      <c r="N36" s="19"/>
      <c r="O36" s="19"/>
      <c r="P36" s="23">
        <v>3786736.78</v>
      </c>
      <c r="Q36" s="26"/>
      <c r="R36" s="23">
        <v>4457252</v>
      </c>
      <c r="S36" s="19"/>
      <c r="T36" s="21">
        <f>(+P36-R36)/R36*100</f>
        <v>-15.043242338552995</v>
      </c>
      <c r="U36" s="19"/>
    </row>
    <row r="37" spans="1:21" ht="15" customHeight="1">
      <c r="A37" s="19"/>
      <c r="B37" s="23"/>
      <c r="C37" s="19"/>
      <c r="D37" s="24"/>
      <c r="E37" s="19"/>
      <c r="F37" s="21"/>
      <c r="G37" s="19"/>
      <c r="H37" s="19"/>
      <c r="I37" s="23"/>
      <c r="J37" s="19"/>
      <c r="K37" s="25"/>
      <c r="L37" s="19"/>
      <c r="M37" s="21"/>
      <c r="N37" s="19"/>
      <c r="O37" s="19"/>
      <c r="P37" s="23"/>
      <c r="Q37" s="26"/>
      <c r="R37" s="23"/>
      <c r="S37" s="19"/>
      <c r="T37" s="19"/>
      <c r="U37" s="19"/>
    </row>
    <row r="38" spans="1:21" s="30" customFormat="1" ht="13.5" customHeight="1">
      <c r="A38" s="27" t="s">
        <v>23</v>
      </c>
      <c r="B38" s="23">
        <v>7053501.09</v>
      </c>
      <c r="C38" s="27"/>
      <c r="D38" s="24">
        <v>6065962</v>
      </c>
      <c r="E38" s="27"/>
      <c r="F38" s="21">
        <f>(+B38-D38)/D38*100</f>
        <v>16.280007853659484</v>
      </c>
      <c r="G38" s="27"/>
      <c r="H38" s="27"/>
      <c r="I38" s="23">
        <v>75030041.06</v>
      </c>
      <c r="J38" s="27"/>
      <c r="K38" s="28">
        <v>73007290</v>
      </c>
      <c r="L38" s="27"/>
      <c r="M38" s="21">
        <f>(+I38-K38)/K38*100</f>
        <v>2.770615181031925</v>
      </c>
      <c r="N38" s="27"/>
      <c r="O38" s="27"/>
      <c r="P38" s="23">
        <v>19962938.94</v>
      </c>
      <c r="Q38" s="29"/>
      <c r="R38" s="23">
        <v>16539125</v>
      </c>
      <c r="S38" s="27"/>
      <c r="T38" s="21">
        <f>(+P38-R38)/R38*100</f>
        <v>20.701300340858428</v>
      </c>
      <c r="U38" s="27"/>
    </row>
    <row r="39" spans="1:21" ht="15" customHeight="1">
      <c r="A39" s="19"/>
      <c r="B39" s="23"/>
      <c r="C39" s="19"/>
      <c r="D39" s="24"/>
      <c r="E39" s="19"/>
      <c r="F39" s="21"/>
      <c r="G39" s="19"/>
      <c r="H39" s="19"/>
      <c r="I39" s="23"/>
      <c r="J39" s="19"/>
      <c r="K39" s="25"/>
      <c r="L39" s="19"/>
      <c r="M39" s="21"/>
      <c r="N39" s="19"/>
      <c r="O39" s="19"/>
      <c r="P39" s="23"/>
      <c r="Q39" s="26"/>
      <c r="R39" s="23"/>
      <c r="S39" s="19"/>
      <c r="T39" s="19"/>
      <c r="U39" s="19"/>
    </row>
    <row r="40" spans="1:21" ht="13.5" customHeight="1">
      <c r="A40" s="19" t="s">
        <v>22</v>
      </c>
      <c r="B40" s="23">
        <v>4998598.18</v>
      </c>
      <c r="C40" s="19"/>
      <c r="D40" s="24">
        <v>9681344</v>
      </c>
      <c r="E40" s="19"/>
      <c r="F40" s="21">
        <f>(+B40-D40)/D40*100</f>
        <v>-48.36875768488342</v>
      </c>
      <c r="G40" s="19"/>
      <c r="H40" s="19"/>
      <c r="I40" s="23">
        <v>65434341.38</v>
      </c>
      <c r="J40" s="19"/>
      <c r="K40" s="25">
        <v>94674933</v>
      </c>
      <c r="L40" s="19"/>
      <c r="M40" s="21">
        <f>(+I40-K40)/K40*100</f>
        <v>-30.8852519811131</v>
      </c>
      <c r="N40" s="19"/>
      <c r="O40" s="19"/>
      <c r="P40" s="23">
        <v>18871446.96</v>
      </c>
      <c r="Q40" s="26"/>
      <c r="R40" s="23">
        <v>29220069</v>
      </c>
      <c r="S40" s="19"/>
      <c r="T40" s="21">
        <f>(+P40-R40)/R40*100</f>
        <v>-35.41614511587909</v>
      </c>
      <c r="U40" s="19"/>
    </row>
    <row r="41" spans="1:21" ht="15" customHeight="1">
      <c r="A41" s="19"/>
      <c r="B41" s="23"/>
      <c r="C41" s="19"/>
      <c r="D41" s="24"/>
      <c r="E41" s="19"/>
      <c r="F41" s="21"/>
      <c r="G41" s="19"/>
      <c r="H41" s="19"/>
      <c r="I41" s="23"/>
      <c r="J41" s="19"/>
      <c r="K41" s="25"/>
      <c r="L41" s="19"/>
      <c r="M41" s="21"/>
      <c r="N41" s="19"/>
      <c r="O41" s="19"/>
      <c r="P41" s="23"/>
      <c r="Q41" s="26"/>
      <c r="R41" s="23"/>
      <c r="S41" s="19"/>
      <c r="T41" s="19"/>
      <c r="U41" s="19"/>
    </row>
    <row r="42" spans="1:21" s="30" customFormat="1" ht="13.5" customHeight="1">
      <c r="A42" s="27" t="s">
        <v>19</v>
      </c>
      <c r="B42" s="23">
        <v>698994.07</v>
      </c>
      <c r="C42" s="27"/>
      <c r="D42" s="24">
        <v>1506399</v>
      </c>
      <c r="E42" s="27"/>
      <c r="F42" s="21">
        <f>(+B42-D42)/D42*100</f>
        <v>-53.59834479444026</v>
      </c>
      <c r="G42" s="27"/>
      <c r="H42" s="27"/>
      <c r="I42" s="23">
        <v>23166700.62</v>
      </c>
      <c r="J42" s="27"/>
      <c r="K42" s="28">
        <v>19466396</v>
      </c>
      <c r="L42" s="27"/>
      <c r="M42" s="21">
        <f>(+I42-K42)/K42*100</f>
        <v>19.00867844258383</v>
      </c>
      <c r="N42" s="27"/>
      <c r="O42" s="27"/>
      <c r="P42" s="23">
        <v>4772456.44</v>
      </c>
      <c r="Q42" s="29"/>
      <c r="R42" s="23">
        <v>9432260</v>
      </c>
      <c r="S42" s="27"/>
      <c r="T42" s="21">
        <f>(+P42-R42)/R42*100</f>
        <v>-49.40283198300301</v>
      </c>
      <c r="U42" s="27"/>
    </row>
    <row r="43" spans="1:21" ht="15" customHeight="1">
      <c r="A43" s="19"/>
      <c r="B43" s="23"/>
      <c r="C43" s="19"/>
      <c r="D43" s="24"/>
      <c r="E43" s="19"/>
      <c r="F43" s="21"/>
      <c r="G43" s="19"/>
      <c r="H43" s="19"/>
      <c r="I43" s="23"/>
      <c r="J43" s="19"/>
      <c r="K43" s="25"/>
      <c r="L43" s="19"/>
      <c r="M43" s="21"/>
      <c r="N43" s="19"/>
      <c r="O43" s="19"/>
      <c r="P43" s="23"/>
      <c r="Q43" s="26"/>
      <c r="R43" s="23"/>
      <c r="S43" s="19"/>
      <c r="T43" s="19"/>
      <c r="U43" s="19"/>
    </row>
    <row r="44" spans="1:21" ht="13.5" customHeight="1">
      <c r="A44" s="19" t="s">
        <v>20</v>
      </c>
      <c r="B44" s="24">
        <v>19915.92</v>
      </c>
      <c r="C44" s="19"/>
      <c r="D44" s="24">
        <v>27114</v>
      </c>
      <c r="E44" s="19"/>
      <c r="F44" s="21">
        <f>(+B44-D44)/D44*100</f>
        <v>-26.547466253595935</v>
      </c>
      <c r="G44" s="19"/>
      <c r="H44" s="19"/>
      <c r="I44" s="23">
        <v>3482585.03</v>
      </c>
      <c r="J44" s="19"/>
      <c r="K44" s="25">
        <v>966675</v>
      </c>
      <c r="L44" s="19"/>
      <c r="M44" s="21">
        <f>(+I44-K44)/K44*100</f>
        <v>260.2643111697313</v>
      </c>
      <c r="N44" s="19"/>
      <c r="O44" s="19"/>
      <c r="P44" s="31">
        <v>-26700.49</v>
      </c>
      <c r="Q44" s="26"/>
      <c r="R44" s="23">
        <v>193144</v>
      </c>
      <c r="S44" s="19"/>
      <c r="T44" s="21">
        <f>(+P44-R44)/R44*100</f>
        <v>-113.82413639564261</v>
      </c>
      <c r="U44" s="19"/>
    </row>
    <row r="45" spans="1:21" ht="15" customHeight="1">
      <c r="A45" s="19"/>
      <c r="B45" s="23"/>
      <c r="C45" s="19"/>
      <c r="D45" s="24"/>
      <c r="E45" s="19"/>
      <c r="F45" s="21"/>
      <c r="G45" s="19"/>
      <c r="H45" s="19"/>
      <c r="I45" s="23"/>
      <c r="J45" s="19"/>
      <c r="K45" s="25"/>
      <c r="L45" s="19"/>
      <c r="M45" s="21"/>
      <c r="N45" s="19"/>
      <c r="O45" s="19"/>
      <c r="P45" s="23"/>
      <c r="Q45" s="26"/>
      <c r="R45" s="23"/>
      <c r="S45" s="19"/>
      <c r="T45" s="19"/>
      <c r="U45" s="19"/>
    </row>
    <row r="46" spans="1:21" s="30" customFormat="1" ht="13.5" customHeight="1">
      <c r="A46" s="27" t="s">
        <v>29</v>
      </c>
      <c r="B46" s="24">
        <v>1634319.95</v>
      </c>
      <c r="C46" s="27"/>
      <c r="D46" s="24">
        <v>4010617</v>
      </c>
      <c r="E46" s="32"/>
      <c r="F46" s="33">
        <f>(+B46-D46)/D46*100</f>
        <v>-59.250161508815225</v>
      </c>
      <c r="G46" s="27"/>
      <c r="H46" s="27"/>
      <c r="I46" s="24">
        <v>32612524.46</v>
      </c>
      <c r="J46" s="27"/>
      <c r="K46" s="34">
        <v>33568364</v>
      </c>
      <c r="L46" s="27"/>
      <c r="M46" s="33">
        <f>(+I46-K46)/K46*100</f>
        <v>-2.8474415375143067</v>
      </c>
      <c r="N46" s="27"/>
      <c r="O46" s="27"/>
      <c r="P46" s="35">
        <v>4730923.76</v>
      </c>
      <c r="Q46" s="29"/>
      <c r="R46" s="35">
        <v>32814868</v>
      </c>
      <c r="S46" s="27"/>
      <c r="T46" s="33">
        <f>(+P46-R46)/R46*100</f>
        <v>-85.58298707768687</v>
      </c>
      <c r="U46" s="27"/>
    </row>
    <row r="47" spans="1:21" ht="13.5" customHeight="1">
      <c r="A47" s="19"/>
      <c r="B47" s="36"/>
      <c r="C47" s="19"/>
      <c r="D47" s="37"/>
      <c r="E47" s="19"/>
      <c r="F47" s="38"/>
      <c r="G47" s="19"/>
      <c r="H47" s="19"/>
      <c r="I47" s="36"/>
      <c r="J47" s="19"/>
      <c r="K47" s="39"/>
      <c r="L47" s="19"/>
      <c r="M47" s="40"/>
      <c r="N47" s="19"/>
      <c r="O47" s="19"/>
      <c r="P47" s="39"/>
      <c r="Q47" s="19"/>
      <c r="R47" s="39"/>
      <c r="S47" s="19"/>
      <c r="T47" s="19"/>
      <c r="U47" s="19"/>
    </row>
    <row r="48" spans="1:21" ht="13.5" customHeight="1">
      <c r="A48" s="41"/>
      <c r="B48" s="26"/>
      <c r="C48" s="19"/>
      <c r="D48" s="39"/>
      <c r="E48" s="19"/>
      <c r="F48" s="19"/>
      <c r="G48" s="19"/>
      <c r="H48" s="19"/>
      <c r="I48" s="26"/>
      <c r="J48" s="19"/>
      <c r="K48" s="39"/>
      <c r="L48" s="19"/>
      <c r="M48" s="27"/>
      <c r="N48" s="19"/>
      <c r="O48" s="19"/>
      <c r="P48" s="39"/>
      <c r="Q48" s="19"/>
      <c r="R48" s="39"/>
      <c r="S48" s="19"/>
      <c r="T48" s="19"/>
      <c r="U48" s="19"/>
    </row>
    <row r="49" spans="1:21" ht="13.5" customHeight="1">
      <c r="A49" s="42" t="s">
        <v>26</v>
      </c>
      <c r="B49" s="43">
        <f>SUM(B20:B46)</f>
        <v>756062666.16</v>
      </c>
      <c r="C49" s="27"/>
      <c r="D49" s="43">
        <f>SUM(D20:D46)</f>
        <v>791895016</v>
      </c>
      <c r="E49" s="27"/>
      <c r="F49" s="33">
        <f>(B49-D49)/D49*100</f>
        <v>-4.524886394789488</v>
      </c>
      <c r="G49" s="27" t="s">
        <v>11</v>
      </c>
      <c r="H49" s="27"/>
      <c r="I49" s="43">
        <f>SUM(I20:I46)</f>
        <v>8243550513.11</v>
      </c>
      <c r="J49" s="27"/>
      <c r="K49" s="43">
        <f>SUM(K20:K46)</f>
        <v>8891673581</v>
      </c>
      <c r="L49" s="27"/>
      <c r="M49" s="33">
        <f>(I49-K49)/K49*100</f>
        <v>-7.289100999781746</v>
      </c>
      <c r="N49" s="27" t="s">
        <v>11</v>
      </c>
      <c r="O49" s="27"/>
      <c r="P49" s="43">
        <v>2515572073</v>
      </c>
      <c r="Q49" s="27"/>
      <c r="R49" s="43">
        <f>SUM(R20:R46)</f>
        <v>2604309791</v>
      </c>
      <c r="S49" s="27"/>
      <c r="T49" s="33">
        <f>(+P49-R49)/R49*100</f>
        <v>-3.40734110460517</v>
      </c>
      <c r="U49" s="19" t="s">
        <v>11</v>
      </c>
    </row>
    <row r="50" spans="1:21" ht="13.5" customHeight="1">
      <c r="A50" s="42"/>
      <c r="B50" s="44"/>
      <c r="C50" s="19"/>
      <c r="D50" s="45"/>
      <c r="E50" s="19"/>
      <c r="F50" s="38"/>
      <c r="G50" s="19"/>
      <c r="H50" s="19"/>
      <c r="I50" s="44"/>
      <c r="J50" s="19"/>
      <c r="K50" s="45"/>
      <c r="L50" s="19"/>
      <c r="M50" s="38"/>
      <c r="N50" s="19"/>
      <c r="O50" s="19"/>
      <c r="P50" s="45"/>
      <c r="Q50" s="19"/>
      <c r="R50" s="45"/>
      <c r="S50" s="19"/>
      <c r="T50" s="38"/>
      <c r="U50" s="19"/>
    </row>
    <row r="51" spans="1:21" ht="13.5" customHeight="1">
      <c r="A51" s="19" t="s">
        <v>27</v>
      </c>
      <c r="B51" s="46">
        <v>263907892.11</v>
      </c>
      <c r="C51" s="39"/>
      <c r="D51" s="46">
        <v>162607537</v>
      </c>
      <c r="E51" s="19"/>
      <c r="F51" s="33">
        <f>(+B51-D51)/D51*100</f>
        <v>62.29745372134873</v>
      </c>
      <c r="G51" s="19"/>
      <c r="H51" s="19"/>
      <c r="I51" s="46">
        <v>1469226982.76</v>
      </c>
      <c r="J51" s="39"/>
      <c r="K51" s="34">
        <v>1440889669</v>
      </c>
      <c r="L51" s="19"/>
      <c r="M51" s="33">
        <f>(+I51-K51)/K51*100</f>
        <v>1.9666539617614534</v>
      </c>
      <c r="N51" s="19"/>
      <c r="O51" s="19"/>
      <c r="P51" s="46">
        <v>422811919.3</v>
      </c>
      <c r="Q51" s="39"/>
      <c r="R51" s="43">
        <v>550029698</v>
      </c>
      <c r="S51" s="19"/>
      <c r="T51" s="33">
        <f>(+P51-R51)/R51*100</f>
        <v>-23.12925632244679</v>
      </c>
      <c r="U51" s="19"/>
    </row>
    <row r="52" spans="2:21" ht="13.5" customHeight="1">
      <c r="B52" s="29"/>
      <c r="C52" s="19"/>
      <c r="D52" s="47"/>
      <c r="E52" s="19"/>
      <c r="F52" s="38"/>
      <c r="G52" s="19"/>
      <c r="H52" s="19"/>
      <c r="I52" s="29"/>
      <c r="J52" s="19"/>
      <c r="K52" s="47"/>
      <c r="L52" s="19"/>
      <c r="M52" s="38"/>
      <c r="N52" s="19"/>
      <c r="O52" s="19"/>
      <c r="P52" s="47"/>
      <c r="Q52" s="19"/>
      <c r="R52" s="47"/>
      <c r="S52" s="19"/>
      <c r="T52" s="19"/>
      <c r="U52" s="19"/>
    </row>
    <row r="53" spans="1:21" ht="15.75" customHeight="1" thickBot="1">
      <c r="A53" s="41" t="s">
        <v>28</v>
      </c>
      <c r="B53" s="48">
        <f>+B49-B51</f>
        <v>492154774.04999995</v>
      </c>
      <c r="C53" s="19"/>
      <c r="D53" s="48">
        <f>+D49-D51</f>
        <v>629287479</v>
      </c>
      <c r="E53" s="19"/>
      <c r="F53" s="49">
        <f>(+B53-D53)/D53*100</f>
        <v>-21.791742172896473</v>
      </c>
      <c r="G53" s="19" t="s">
        <v>11</v>
      </c>
      <c r="H53" s="19"/>
      <c r="I53" s="48">
        <f>+I49-I51</f>
        <v>6774323530.349999</v>
      </c>
      <c r="J53" s="19"/>
      <c r="K53" s="48">
        <f>+K49-K51</f>
        <v>7450783912</v>
      </c>
      <c r="L53" s="19"/>
      <c r="M53" s="49">
        <f>(+I53-K53)/K53*100</f>
        <v>-9.07904979716986</v>
      </c>
      <c r="N53" s="19" t="s">
        <v>11</v>
      </c>
      <c r="O53" s="19"/>
      <c r="P53" s="48">
        <f>+P49-P51</f>
        <v>2092760153.7</v>
      </c>
      <c r="Q53" s="19"/>
      <c r="R53" s="48">
        <f>+R49-R51</f>
        <v>2054280093</v>
      </c>
      <c r="S53" s="19"/>
      <c r="T53" s="49">
        <f>(+P53-R53)/R53*100</f>
        <v>1.8731652431974402</v>
      </c>
      <c r="U53" s="19" t="s">
        <v>11</v>
      </c>
    </row>
    <row r="54" spans="1:21" ht="13.5" customHeight="1" thickTop="1">
      <c r="A54" s="41"/>
      <c r="B54" s="27"/>
      <c r="C54" s="19"/>
      <c r="D54" s="27"/>
      <c r="E54" s="19"/>
      <c r="F54" s="38"/>
      <c r="G54" s="19"/>
      <c r="H54" s="19"/>
      <c r="I54" s="27"/>
      <c r="J54" s="19"/>
      <c r="K54" s="27"/>
      <c r="L54" s="19"/>
      <c r="M54" s="38"/>
      <c r="N54" s="19"/>
      <c r="O54" s="19"/>
      <c r="P54" s="27"/>
      <c r="Q54" s="19"/>
      <c r="R54" s="27"/>
      <c r="S54" s="19"/>
      <c r="T54" s="38"/>
      <c r="U54" s="19"/>
    </row>
    <row r="55" ht="13.5" customHeight="1"/>
    <row r="56" ht="13.5" customHeight="1">
      <c r="A56" s="1" t="s">
        <v>25</v>
      </c>
    </row>
    <row r="57" ht="13.5" customHeight="1"/>
    <row r="58" ht="13.5" customHeight="1"/>
    <row r="59" ht="13.5" customHeight="1"/>
    <row r="60" ht="13.5" customHeight="1"/>
    <row r="61" spans="1:21" ht="19.5" customHeight="1" thickBot="1">
      <c r="A61" s="1" t="s">
        <v>32</v>
      </c>
      <c r="B61" s="1">
        <f>B26+B28+B30+B32+B34+B36+B38+B40+B42+B44+B46</f>
        <v>56737943.78</v>
      </c>
      <c r="D61" s="1">
        <f>D26+D28+D30+D32+D34+D36+D38+D40+D42+D44+D46</f>
        <v>86466444</v>
      </c>
      <c r="F61" s="49">
        <f>(+B61-D61)/D61*100</f>
        <v>-34.38154600182239</v>
      </c>
      <c r="G61" s="50" t="s">
        <v>11</v>
      </c>
      <c r="I61" s="1">
        <f>I26+I28+I30+I32+I34+I36+I38+I40+I42+I44+I46</f>
        <v>465828213.58</v>
      </c>
      <c r="K61" s="1">
        <f>K26+K28+K30+K32+K34+K36+K38+K40+K42+K44+K46</f>
        <v>544480106</v>
      </c>
      <c r="M61" s="49">
        <f>(+I61-K61)/K61*100</f>
        <v>-14.445319774456555</v>
      </c>
      <c r="N61" s="50" t="s">
        <v>11</v>
      </c>
      <c r="P61" s="1">
        <f>P26+P28+P30+P32+P34+P36+P38+P40+P42+P44+P46</f>
        <v>137357514.79</v>
      </c>
      <c r="R61" s="1">
        <f>R26+R28+R30+R32+R34+R36+R38+R40+R42+R44+R46</f>
        <v>189420822</v>
      </c>
      <c r="T61" s="49">
        <f>(+P61-R61)/R61*100</f>
        <v>-27.485524907077007</v>
      </c>
      <c r="U61" s="50" t="s">
        <v>11</v>
      </c>
    </row>
    <row r="62" spans="6:21" ht="18" customHeight="1" thickTop="1">
      <c r="F62" s="38"/>
      <c r="G62" s="50"/>
      <c r="M62" s="38"/>
      <c r="N62" s="50"/>
      <c r="T62" s="38"/>
      <c r="U62" s="50"/>
    </row>
    <row r="63" spans="6:21" ht="21.75" customHeight="1">
      <c r="F63" s="38"/>
      <c r="G63" s="50"/>
      <c r="M63" s="38"/>
      <c r="N63" s="50"/>
      <c r="T63" s="38"/>
      <c r="U63" s="50"/>
    </row>
    <row r="64" spans="6:21" ht="13.5" customHeight="1">
      <c r="F64" s="38"/>
      <c r="G64" s="50"/>
      <c r="M64" s="38"/>
      <c r="N64" s="50"/>
      <c r="T64" s="38"/>
      <c r="U64" s="50"/>
    </row>
    <row r="65" spans="1:21" ht="16.5" customHeight="1">
      <c r="A65" s="51" t="s">
        <v>36</v>
      </c>
      <c r="F65" s="38"/>
      <c r="G65" s="50"/>
      <c r="M65" s="38"/>
      <c r="N65" s="50"/>
      <c r="T65" s="38"/>
      <c r="U65" s="50"/>
    </row>
    <row r="66" spans="1:21" ht="15.75" customHeight="1">
      <c r="A66" s="1" t="s">
        <v>31</v>
      </c>
      <c r="F66" s="38"/>
      <c r="G66" s="50"/>
      <c r="M66" s="38"/>
      <c r="N66" s="50"/>
      <c r="T66" s="38"/>
      <c r="U66" s="50"/>
    </row>
    <row r="67" ht="13.5" customHeight="1">
      <c r="A67" s="1" t="s">
        <v>30</v>
      </c>
    </row>
    <row r="68" spans="6:13" ht="13.5" customHeight="1">
      <c r="F68" s="52"/>
      <c r="M68" s="52"/>
    </row>
    <row r="69" spans="6:13" ht="13.5" customHeight="1">
      <c r="F69" s="52"/>
      <c r="M69" s="52"/>
    </row>
    <row r="70" spans="6:13" ht="13.5" customHeight="1">
      <c r="F70" s="52"/>
      <c r="M70" s="52"/>
    </row>
    <row r="71" ht="13.5" customHeight="1"/>
    <row r="72" ht="13.5" customHeight="1"/>
    <row r="73" ht="13.5" customHeight="1"/>
    <row r="74" ht="13.5" customHeight="1"/>
    <row r="75" ht="13.5" customHeight="1"/>
    <row r="76" spans="1:17" ht="13.5" customHeight="1">
      <c r="A76" s="53"/>
      <c r="B76" s="53"/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3"/>
      <c r="P76" s="53"/>
      <c r="Q76" s="53"/>
    </row>
    <row r="78" ht="13.5" customHeight="1"/>
    <row r="79" ht="13.5" customHeight="1">
      <c r="A79" s="53"/>
    </row>
    <row r="80" ht="13.5" customHeight="1"/>
    <row r="81" ht="13.5" customHeight="1"/>
  </sheetData>
  <sheetProtection/>
  <mergeCells count="6">
    <mergeCell ref="A12:U12"/>
    <mergeCell ref="A13:U13"/>
    <mergeCell ref="P17:R17"/>
    <mergeCell ref="A9:U9"/>
    <mergeCell ref="A10:U10"/>
    <mergeCell ref="A11:U11"/>
  </mergeCells>
  <printOptions/>
  <pageMargins left="0.5" right="0.5" top="1" bottom="0.5" header="0.5" footer="0.5"/>
  <pageSetup horizontalDpi="1200" verticalDpi="1200" orientation="landscape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McQuary, Pamela</dc:creator>
  <cp:keywords/>
  <dc:description/>
  <cp:lastModifiedBy>McQuaP</cp:lastModifiedBy>
  <cp:lastPrinted>2010-07-01T14:34:16Z</cp:lastPrinted>
  <dcterms:created xsi:type="dcterms:W3CDTF">1999-11-01T21:25:47Z</dcterms:created>
  <dcterms:modified xsi:type="dcterms:W3CDTF">2013-12-19T22:22:03Z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