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stategov.sharepoint.com/sites/OA-OAB-BudgetAndPlanning/Shared Documents/General/General Revenue Reports &amp; Web Docs/"/>
    </mc:Choice>
  </mc:AlternateContent>
  <xr:revisionPtr revIDLastSave="0" documentId="8_{E47BDBF9-CCA3-4C70-B312-DE97558EA9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OTHER!$A$9:$U$74</definedName>
    <definedName name="Print_Area_MI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R30" i="5"/>
  <c r="R32" i="5"/>
  <c r="R36" i="5"/>
  <c r="R38" i="5"/>
  <c r="R42" i="5"/>
  <c r="R44" i="5"/>
  <c r="D44" i="5"/>
  <c r="D42" i="5"/>
  <c r="D40" i="5"/>
  <c r="D36" i="5"/>
  <c r="D20" i="5"/>
  <c r="I32" i="5"/>
  <c r="R24" i="5" l="1"/>
  <c r="P24" i="5"/>
  <c r="T24" i="5" s="1"/>
  <c r="B22" i="5"/>
  <c r="B34" i="5"/>
  <c r="B32" i="5"/>
  <c r="M40" i="5"/>
  <c r="D55" i="5"/>
  <c r="M24" i="5"/>
  <c r="B55" i="5"/>
  <c r="M36" i="5"/>
  <c r="I49" i="5"/>
  <c r="D38" i="5"/>
  <c r="D22" i="5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D32" i="5"/>
  <c r="D57" i="5"/>
  <c r="D28" i="5"/>
  <c r="D26" i="5"/>
  <c r="K49" i="5"/>
  <c r="M20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0" i="5"/>
  <c r="B20" i="5"/>
  <c r="F20" i="5" s="1"/>
  <c r="F22" i="5" l="1"/>
  <c r="F34" i="5"/>
  <c r="K57" i="5"/>
  <c r="I57" i="5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M57" i="5" l="1"/>
  <c r="T65" i="5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<sst xmlns="http://schemas.openxmlformats.org/spreadsheetml/2006/main" count="112" uniqueCount="48">
  <si>
    <t>PREPARED BY Tara Ronimous</t>
  </si>
  <si>
    <t>MISSOURI DEPARTMENT OF REVENUE</t>
  </si>
  <si>
    <t>ADMINISTRATION DIVISION</t>
  </si>
  <si>
    <t>FINANCIAL SERVICES BUREAU</t>
  </si>
  <si>
    <t>MONTHLY GENERAL REVENUE REPORT</t>
  </si>
  <si>
    <t>MONTH ENDED AUGUST 2025</t>
  </si>
  <si>
    <t xml:space="preserve">    </t>
  </si>
  <si>
    <t>PERCENT OF</t>
  </si>
  <si>
    <t>FISCAL</t>
  </si>
  <si>
    <t>LAST 3 MONTHS</t>
  </si>
  <si>
    <t>AUGUST</t>
  </si>
  <si>
    <t>INCREASE</t>
  </si>
  <si>
    <t>YEAR-TO-DATE</t>
  </si>
  <si>
    <t>JUNE TO AUGUST</t>
  </si>
  <si>
    <t>(DECREASE)</t>
  </si>
  <si>
    <t>Sales and Use Tax</t>
  </si>
  <si>
    <t>%</t>
  </si>
  <si>
    <t>Income Tax - Individual</t>
  </si>
  <si>
    <t>Pass Through Entity Tax</t>
  </si>
  <si>
    <t>Corporate Income and Franchise Tax</t>
  </si>
  <si>
    <t>County Foreign Insurance</t>
  </si>
  <si>
    <t>Liquor</t>
  </si>
  <si>
    <t>Beer</t>
  </si>
  <si>
    <t>Inheritance/Estate</t>
  </si>
  <si>
    <t>All Other Taxes</t>
  </si>
  <si>
    <t>Interest</t>
  </si>
  <si>
    <t>Licenses, Fees, &amp; Permits</t>
  </si>
  <si>
    <t>Sales, Services, Leases, &amp; Rentals</t>
  </si>
  <si>
    <t>Refunds</t>
  </si>
  <si>
    <t>Interagency Billings/Inventory</t>
  </si>
  <si>
    <t>All Other Receipts</t>
  </si>
  <si>
    <t>Total Collections</t>
  </si>
  <si>
    <t xml:space="preserve">Refund Expenditures </t>
  </si>
  <si>
    <t>Debt Offset Escrow</t>
  </si>
  <si>
    <t>Total Refunds</t>
  </si>
  <si>
    <t>Total Collections Net of Refunds</t>
  </si>
  <si>
    <t>The collection amounts may include or be subject to prior period adjustments, therefore, this report may not match subsequently published fiscal year amounts/reports.</t>
  </si>
  <si>
    <t>Other</t>
  </si>
  <si>
    <t xml:space="preserve">DATE PREPARED: </t>
  </si>
  <si>
    <t>SOURCE:  SAM II</t>
  </si>
  <si>
    <t>Tara Ronimous</t>
  </si>
  <si>
    <t>PREPARED BY</t>
  </si>
  <si>
    <t>THE MISSOURI DIRECTOR OF REVENUE</t>
  </si>
  <si>
    <t>MONTH ENDED JANUARY 31, 2017</t>
  </si>
  <si>
    <t>MONTH</t>
  </si>
  <si>
    <t xml:space="preserve">November to January </t>
  </si>
  <si>
    <t>DATE PREPARED:  Febuary 1, 2017</t>
  </si>
  <si>
    <t>Kandyce Kraft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</si>
</sst>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7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Univers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4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5" fontId="6" fillId="0" borderId="0"/>
  </cellStyleXfs>
  <cellXfs count="134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3" fillId="0" borderId="0" xfId="0" applyFont="1" applyBorder="1"/>
    <xf numFmtId="5" fontId="3" fillId="0" borderId="0" xfId="0" applyFont="1" applyAlignment="1">
      <alignment horizontal="left"/>
    </xf>
    <xf numFmtId="5" fontId="5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5" fontId="3" fillId="2" borderId="0" xfId="0" applyFont="1" applyFill="1" applyProtection="1">
      <protection locked="0"/>
    </xf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5" fontId="4" fillId="3" borderId="0" xfId="0" applyFont="1" applyFill="1"/>
    <xf numFmtId="164" fontId="3" fillId="3" borderId="0" xfId="0" applyNumberFormat="1" applyFont="1" applyFill="1" applyProtection="1"/>
    <xf numFmtId="3" fontId="3" fillId="3" borderId="0" xfId="0" applyNumberFormat="1" applyFont="1" applyFill="1" applyProtection="1"/>
    <xf numFmtId="37" fontId="3" fillId="3" borderId="0" xfId="0" applyNumberFormat="1" applyFont="1" applyFill="1" applyProtection="1"/>
    <xf numFmtId="5" fontId="3" fillId="3" borderId="0" xfId="0" applyFont="1" applyFill="1" applyBorder="1"/>
    <xf numFmtId="37" fontId="3" fillId="3" borderId="2" xfId="0" applyNumberFormat="1" applyFont="1" applyFill="1" applyBorder="1" applyProtection="1"/>
    <xf numFmtId="37" fontId="3" fillId="3" borderId="0" xfId="0" applyNumberFormat="1" applyFont="1" applyFill="1" applyBorder="1" applyProtection="1"/>
    <xf numFmtId="3" fontId="3" fillId="3" borderId="0" xfId="0" applyNumberFormat="1" applyFont="1" applyFill="1" applyBorder="1" applyProtection="1"/>
    <xf numFmtId="3" fontId="3" fillId="3" borderId="2" xfId="0" applyNumberFormat="1" applyFont="1" applyFill="1" applyBorder="1"/>
    <xf numFmtId="3" fontId="3" fillId="3" borderId="2" xfId="0" applyNumberFormat="1" applyFont="1" applyFill="1" applyBorder="1" applyProtection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14" fontId="3" fillId="3" borderId="0" xfId="0" applyNumberFormat="1" applyFont="1" applyFill="1"/>
    <xf numFmtId="2" fontId="3" fillId="3" borderId="0" xfId="2" applyNumberFormat="1" applyFont="1" applyFill="1"/>
    <xf numFmtId="5" fontId="5" fillId="3" borderId="0" xfId="0" applyFont="1" applyFill="1"/>
    <xf numFmtId="39" fontId="3" fillId="3" borderId="0" xfId="0" applyNumberFormat="1" applyFont="1" applyFill="1"/>
    <xf numFmtId="39" fontId="1" fillId="3" borderId="0" xfId="0" applyNumberFormat="1" applyFont="1" applyFill="1" applyAlignment="1"/>
    <xf numFmtId="5" fontId="2" fillId="3" borderId="0" xfId="0" applyFont="1" applyFill="1" applyAlignment="1">
      <alignment horizontal="center"/>
    </xf>
    <xf numFmtId="5" fontId="2" fillId="0" borderId="0" xfId="0" applyFont="1" applyAlignment="1">
      <alignment horizontal="center"/>
    </xf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  <xf numFmtId="5" fontId="3" fillId="3" borderId="0" xfId="0" applyNumberFormat="1" applyFont="1" applyFill="1" applyProtection="1"/>
    <xf numFmtId="5" fontId="3" fillId="3" borderId="0" xfId="0" applyNumberFormat="1" applyFont="1" applyFill="1" applyProtection="1">
      <protection locked="0"/>
    </xf>
    <xf numFmtId="39" fontId="3" fillId="3" borderId="0" xfId="0" applyNumberFormat="1" applyFont="1" applyFill="1" applyProtection="1"/>
    <xf numFmtId="37" fontId="3" fillId="3" borderId="0" xfId="0" applyNumberFormat="1" applyFont="1" applyFill="1" applyProtection="1">
      <protection locked="0"/>
    </xf>
    <xf numFmtId="3" fontId="3" fillId="3" borderId="0" xfId="0" applyNumberFormat="1" applyFont="1" applyFill="1"/>
    <xf numFmtId="37" fontId="3" fillId="3" borderId="0" xfId="0" applyNumberFormat="1" applyFont="1" applyFill="1" applyBorder="1" applyProtection="1">
      <protection locked="0"/>
    </xf>
    <xf numFmtId="3" fontId="3" fillId="3" borderId="0" xfId="0" applyNumberFormat="1" applyFont="1" applyFill="1" applyBorder="1"/>
    <xf numFmtId="37" fontId="3" fillId="3" borderId="2" xfId="0" applyNumberFormat="1" applyFont="1" applyFill="1" applyBorder="1" applyProtection="1">
      <protection locked="0"/>
    </xf>
    <xf numFmtId="5" fontId="4" fillId="3" borderId="0" xfId="0" applyFont="1" applyFill="1" applyBorder="1"/>
    <xf numFmtId="39" fontId="3" fillId="3" borderId="2" xfId="0" applyNumberFormat="1" applyFont="1" applyFill="1" applyBorder="1" applyProtection="1"/>
    <xf numFmtId="3" fontId="3" fillId="3" borderId="4" xfId="0" applyNumberFormat="1" applyFont="1" applyFill="1" applyBorder="1"/>
    <xf numFmtId="37" fontId="3" fillId="3" borderId="0" xfId="0" applyNumberFormat="1" applyFont="1" applyFill="1"/>
    <xf numFmtId="39" fontId="3" fillId="3" borderId="0" xfId="0" applyNumberFormat="1" applyFont="1" applyFill="1" applyBorder="1" applyProtection="1"/>
    <xf numFmtId="39" fontId="4" fillId="3" borderId="0" xfId="0" applyNumberFormat="1" applyFont="1" applyFill="1" applyBorder="1" applyProtection="1"/>
    <xf numFmtId="39" fontId="3" fillId="3" borderId="0" xfId="0" applyNumberFormat="1" applyFont="1" applyFill="1" applyBorder="1"/>
    <xf numFmtId="5" fontId="2" fillId="3" borderId="0" xfId="0" applyFont="1" applyFill="1" applyAlignment="1">
      <alignment horizontal="left"/>
    </xf>
    <xf numFmtId="164" fontId="3" fillId="3" borderId="2" xfId="0" applyNumberFormat="1" applyFont="1" applyFill="1" applyBorder="1" applyProtection="1"/>
    <xf numFmtId="5" fontId="3" fillId="3" borderId="0" xfId="0" applyNumberFormat="1" applyFont="1" applyFill="1" applyBorder="1" applyProtection="1"/>
    <xf numFmtId="5" fontId="3" fillId="3" borderId="2" xfId="0" applyNumberFormat="1" applyFont="1" applyFill="1" applyBorder="1" applyProtection="1"/>
    <xf numFmtId="3" fontId="3" fillId="3" borderId="2" xfId="0" applyNumberFormat="1" applyFont="1" applyFill="1" applyBorder="1" applyProtection="1">
      <protection locked="0"/>
    </xf>
    <xf numFmtId="3" fontId="3" fillId="3" borderId="0" xfId="0" applyNumberFormat="1" applyFont="1" applyFill="1" applyBorder="1" applyProtection="1">
      <protection locked="0"/>
    </xf>
    <xf numFmtId="39" fontId="3" fillId="3" borderId="4" xfId="0" applyNumberFormat="1" applyFont="1" applyFill="1" applyBorder="1" applyProtection="1"/>
    <xf numFmtId="37" fontId="3" fillId="3" borderId="0" xfId="0" applyNumberFormat="1" applyFont="1" applyFill="1" applyBorder="1"/>
    <xf numFmtId="164" fontId="3" fillId="3" borderId="3" xfId="0" applyNumberFormat="1" applyFont="1" applyFill="1" applyBorder="1"/>
    <xf numFmtId="39" fontId="3" fillId="3" borderId="3" xfId="0" applyNumberFormat="1" applyFont="1" applyFill="1" applyBorder="1" applyProtection="1"/>
    <xf numFmtId="5" fontId="3" fillId="3" borderId="3" xfId="0" applyNumberFormat="1" applyFont="1" applyFill="1" applyBorder="1"/>
    <xf numFmtId="164" fontId="3" fillId="0" borderId="0" xfId="0" applyNumberFormat="1" applyFont="1" applyProtection="1"/>
    <xf numFmtId="5" fontId="3" fillId="0" borderId="0" xfId="0" applyNumberFormat="1" applyFont="1" applyProtection="1"/>
    <xf numFmtId="5" fontId="3" fillId="0" borderId="0" xfId="0" applyNumberFormat="1" applyFont="1" applyFill="1" applyProtection="1">
      <protection locked="0"/>
    </xf>
    <xf numFmtId="39" fontId="3" fillId="0" borderId="0" xfId="0" applyNumberFormat="1" applyFont="1" applyProtection="1"/>
    <xf numFmtId="3" fontId="3" fillId="0" borderId="0" xfId="0" applyNumberFormat="1" applyFont="1" applyProtection="1"/>
    <xf numFmtId="37" fontId="3" fillId="0" borderId="0" xfId="0" applyNumberFormat="1" applyFont="1" applyProtection="1"/>
    <xf numFmtId="37" fontId="3" fillId="0" borderId="0" xfId="0" applyNumberFormat="1" applyFont="1" applyFill="1" applyProtection="1">
      <protection locked="0"/>
    </xf>
    <xf numFmtId="3" fontId="3" fillId="0" borderId="0" xfId="0" applyNumberFormat="1" applyFont="1"/>
    <xf numFmtId="37" fontId="3" fillId="0" borderId="0" xfId="0" applyNumberFormat="1" applyFont="1" applyBorder="1" applyProtection="1"/>
    <xf numFmtId="37" fontId="3" fillId="0" borderId="0" xfId="0" applyNumberFormat="1" applyFont="1" applyFill="1" applyBorder="1" applyProtection="1">
      <protection locked="0"/>
    </xf>
    <xf numFmtId="3" fontId="3" fillId="0" borderId="0" xfId="0" applyNumberFormat="1" applyFont="1" applyBorder="1"/>
    <xf numFmtId="37" fontId="3" fillId="0" borderId="2" xfId="0" applyNumberFormat="1" applyFont="1" applyFill="1" applyBorder="1" applyProtection="1">
      <protection locked="0"/>
    </xf>
    <xf numFmtId="5" fontId="4" fillId="0" borderId="0" xfId="0" applyFont="1" applyBorder="1"/>
    <xf numFmtId="39" fontId="3" fillId="0" borderId="2" xfId="0" applyNumberFormat="1" applyFont="1" applyBorder="1" applyProtection="1"/>
    <xf numFmtId="37" fontId="3" fillId="0" borderId="2" xfId="0" applyNumberFormat="1" applyFont="1" applyBorder="1" applyProtection="1"/>
    <xf numFmtId="3" fontId="3" fillId="0" borderId="4" xfId="0" applyNumberFormat="1" applyFont="1" applyBorder="1"/>
    <xf numFmtId="37" fontId="3" fillId="0" borderId="0" xfId="0" applyNumberFormat="1" applyFont="1" applyFill="1"/>
    <xf numFmtId="39" fontId="3" fillId="0" borderId="0" xfId="0" applyNumberFormat="1" applyFont="1" applyBorder="1" applyProtection="1"/>
    <xf numFmtId="10" fontId="4" fillId="0" borderId="0" xfId="0" applyNumberFormat="1" applyFont="1" applyBorder="1" applyProtection="1"/>
    <xf numFmtId="37" fontId="3" fillId="0" borderId="0" xfId="0" applyNumberFormat="1" applyFont="1"/>
    <xf numFmtId="5" fontId="2" fillId="0" borderId="0" xfId="0" applyFont="1" applyAlignment="1">
      <alignment horizontal="left"/>
    </xf>
    <xf numFmtId="164" fontId="3" fillId="0" borderId="2" xfId="0" applyNumberFormat="1" applyFont="1" applyBorder="1" applyProtection="1"/>
    <xf numFmtId="5" fontId="3" fillId="0" borderId="0" xfId="0" applyNumberFormat="1" applyFont="1" applyBorder="1" applyProtection="1"/>
    <xf numFmtId="164" fontId="3" fillId="0" borderId="2" xfId="0" applyNumberFormat="1" applyFont="1" applyFill="1" applyBorder="1" applyProtection="1"/>
    <xf numFmtId="5" fontId="3" fillId="0" borderId="2" xfId="0" applyNumberFormat="1" applyFont="1" applyBorder="1" applyProtection="1"/>
    <xf numFmtId="5" fontId="3" fillId="0" borderId="2" xfId="0" applyNumberFormat="1" applyFont="1" applyFill="1" applyBorder="1" applyProtection="1"/>
    <xf numFmtId="3" fontId="3" fillId="0" borderId="0" xfId="0" applyNumberFormat="1" applyFont="1" applyBorder="1" applyProtection="1"/>
    <xf numFmtId="3" fontId="3" fillId="0" borderId="0" xfId="0" applyNumberFormat="1" applyFont="1" applyFill="1" applyBorder="1" applyProtection="1"/>
    <xf numFmtId="37" fontId="3" fillId="0" borderId="0" xfId="0" applyNumberFormat="1" applyFont="1" applyFill="1" applyBorder="1" applyProtection="1"/>
    <xf numFmtId="3" fontId="3" fillId="0" borderId="2" xfId="0" applyNumberFormat="1" applyFont="1" applyFill="1" applyBorder="1"/>
    <xf numFmtId="3" fontId="3" fillId="0" borderId="2" xfId="0" applyNumberFormat="1" applyFont="1" applyFill="1" applyBorder="1" applyProtection="1">
      <protection locked="0"/>
    </xf>
    <xf numFmtId="3" fontId="3" fillId="0" borderId="2" xfId="0" applyNumberFormat="1" applyFont="1" applyBorder="1"/>
    <xf numFmtId="3" fontId="3" fillId="0" borderId="2" xfId="0" applyNumberFormat="1" applyFont="1" applyBorder="1" applyProtection="1"/>
    <xf numFmtId="37" fontId="3" fillId="0" borderId="0" xfId="0" applyNumberFormat="1" applyFont="1" applyFill="1" applyBorder="1"/>
    <xf numFmtId="37" fontId="3" fillId="0" borderId="0" xfId="0" applyNumberFormat="1" applyFont="1" applyBorder="1"/>
    <xf numFmtId="164" fontId="3" fillId="0" borderId="3" xfId="0" applyNumberFormat="1" applyFont="1" applyBorder="1"/>
    <xf numFmtId="39" fontId="3" fillId="0" borderId="3" xfId="0" applyNumberFormat="1" applyFont="1" applyBorder="1" applyProtection="1"/>
    <xf numFmtId="5" fontId="3" fillId="0" borderId="3" xfId="0" applyNumberFormat="1" applyFont="1" applyBorder="1"/>
    <xf numFmtId="5" fontId="3" fillId="0" borderId="3" xfId="0" applyNumberFormat="1" applyFont="1" applyFill="1" applyBorder="1"/>
  </cellXfs>
  <cellStyles count="4">
    <cellStyle name="Currency" xfId="1" builtinId="4"/>
    <cellStyle name="Normal" xfId="0" builtinId="0"/>
    <cellStyle name="Normal 2" xfId="3" xr:uid="{7090FA04-1450-4B79-B60B-EAB61BD4EC41}"/>
    <cellStyle name="Percent" xfId="2" builtinId="5"/>
  </cellStyles>
  <dxfs count="0"/>
  <tableStyles count="0" defaultTableStyle="TableStyleMedium9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U88"/>
  <sheetViews>
    <sheetView showGridLines="0" tabSelected="1" zoomScale="70" zoomScaleNormal="70" workbookViewId="0">
      <selection activeCell="I27" sqref="I27"/>
    </sheetView>
  </sheetViews>
  <sheetFormatPr defaultColWidth="11.44140625" defaultRowHeight="16.899999999999999"/>
  <cols>
    <col min="1" max="1" width="33.33203125" style="22" customWidth="1"/>
    <col min="2" max="2" width="18.21875" style="22" customWidth="1"/>
    <col min="3" max="3" width="2.6640625" style="22" customWidth="1"/>
    <col min="4" max="4" width="17.21875" style="22" customWidth="1"/>
    <col min="5" max="5" width="2.21875" style="22" customWidth="1"/>
    <col min="6" max="6" width="14.77734375" style="22" customWidth="1"/>
    <col min="7" max="8" width="2.6640625" style="22" customWidth="1"/>
    <col min="9" max="9" width="17.21875" style="22" bestFit="1" customWidth="1"/>
    <col min="10" max="10" width="2.6640625" style="22" customWidth="1"/>
    <col min="11" max="11" width="16.44140625" style="22" customWidth="1"/>
    <col min="12" max="12" width="2.6640625" style="22" customWidth="1"/>
    <col min="13" max="13" width="12.44140625" style="22" bestFit="1" customWidth="1"/>
    <col min="14" max="15" width="2.6640625" style="22" customWidth="1"/>
    <col min="16" max="16" width="17.33203125" style="22" customWidth="1"/>
    <col min="17" max="17" width="2.6640625" style="22" customWidth="1"/>
    <col min="18" max="18" width="16.77734375" style="22" bestFit="1" customWidth="1"/>
    <col min="19" max="19" width="0.88671875" style="22" customWidth="1"/>
    <col min="20" max="20" width="13" style="22" customWidth="1"/>
    <col min="21" max="21" width="3.33203125" style="22" customWidth="1"/>
    <col min="22" max="16384" width="11.44140625" style="22"/>
  </cols>
  <sheetData>
    <row r="4" spans="1:21">
      <c r="M4" s="23"/>
    </row>
    <row r="8" spans="1:21">
      <c r="A8" s="24"/>
      <c r="B8" s="25"/>
      <c r="C8" s="25"/>
      <c r="D8" s="25"/>
      <c r="E8" s="25"/>
      <c r="F8" s="25"/>
      <c r="G8" s="25"/>
      <c r="H8" s="25"/>
      <c r="I8" s="25"/>
    </row>
    <row r="9" spans="1:21">
      <c r="A9" s="57" t="s">
        <v>0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</row>
    <row r="10" spans="1:21" ht="15" customHeight="1">
      <c r="A10" s="57" t="s">
        <v>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</row>
    <row r="11" spans="1:21" ht="15" customHeight="1">
      <c r="A11" s="57" t="s">
        <v>2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</row>
    <row r="12" spans="1:21" ht="15" customHeight="1">
      <c r="A12" s="57" t="s">
        <v>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</row>
    <row r="13" spans="1:21">
      <c r="A13" s="57" t="s">
        <v>4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</row>
    <row r="14" spans="1:21">
      <c r="A14" s="59" t="s">
        <v>5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</row>
    <row r="15" spans="1:21">
      <c r="A15" s="25"/>
      <c r="B15" s="25"/>
      <c r="C15" s="25"/>
      <c r="D15" s="55" t="s">
        <v>6</v>
      </c>
      <c r="E15" s="25"/>
      <c r="F15" s="25"/>
      <c r="G15" s="25"/>
      <c r="H15" s="25"/>
      <c r="I15" s="25"/>
    </row>
    <row r="17" spans="1:21">
      <c r="F17" s="26" t="s">
        <v>7</v>
      </c>
      <c r="I17" s="27" t="s">
        <v>8</v>
      </c>
      <c r="J17" s="27"/>
      <c r="K17" s="27"/>
      <c r="M17" s="26" t="s">
        <v>7</v>
      </c>
      <c r="P17" s="27" t="s">
        <v>9</v>
      </c>
      <c r="Q17" s="27"/>
      <c r="R17" s="27"/>
      <c r="T17" s="26" t="s">
        <v>7</v>
      </c>
    </row>
    <row r="18" spans="1:21">
      <c r="B18" s="28" t="s">
        <v>10</v>
      </c>
      <c r="C18" s="28"/>
      <c r="D18" s="28"/>
      <c r="F18" s="26" t="s">
        <v>11</v>
      </c>
      <c r="I18" s="29" t="s">
        <v>12</v>
      </c>
      <c r="J18" s="29"/>
      <c r="K18" s="29"/>
      <c r="M18" s="26" t="s">
        <v>11</v>
      </c>
      <c r="P18" s="61" t="s">
        <v>13</v>
      </c>
      <c r="Q18" s="62"/>
      <c r="R18" s="62"/>
      <c r="T18" s="26" t="s">
        <v>11</v>
      </c>
    </row>
    <row r="19" spans="1:21">
      <c r="B19" s="30">
        <v>2025</v>
      </c>
      <c r="C19" s="31"/>
      <c r="D19" s="32">
        <v>2024</v>
      </c>
      <c r="E19" s="33"/>
      <c r="F19" s="34" t="s">
        <v>14</v>
      </c>
      <c r="G19" s="33"/>
      <c r="H19" s="33"/>
      <c r="I19" s="30">
        <v>2026</v>
      </c>
      <c r="J19" s="31"/>
      <c r="K19" s="32">
        <v>2025</v>
      </c>
      <c r="M19" s="35" t="s">
        <v>14</v>
      </c>
      <c r="P19" s="30">
        <v>2025</v>
      </c>
      <c r="Q19" s="31"/>
      <c r="R19" s="32">
        <v>2024</v>
      </c>
      <c r="T19" s="35" t="s">
        <v>14</v>
      </c>
    </row>
    <row r="20" spans="1:21">
      <c r="B20" s="37"/>
      <c r="D20" s="36"/>
    </row>
    <row r="21" spans="1:21" ht="16.5" customHeight="1">
      <c r="A21" s="22" t="s">
        <v>15</v>
      </c>
      <c r="B21" s="37">
        <v>293513992.19</v>
      </c>
      <c r="C21" s="69"/>
      <c r="D21" s="70">
        <v>290765572.16000003</v>
      </c>
      <c r="F21" s="71">
        <v>0.94523571328712674</v>
      </c>
      <c r="G21" s="22" t="s">
        <v>16</v>
      </c>
      <c r="I21" s="37">
        <v>600995307.32000005</v>
      </c>
      <c r="K21" s="70">
        <v>596121367.02999997</v>
      </c>
      <c r="M21" s="71">
        <v>0.81760872190893941</v>
      </c>
      <c r="N21" s="22" t="s">
        <v>16</v>
      </c>
      <c r="P21" s="37">
        <v>864235185.93000007</v>
      </c>
      <c r="R21" s="37">
        <v>819452869.70000005</v>
      </c>
      <c r="T21" s="71">
        <v>5.4649044363460133</v>
      </c>
      <c r="U21" s="22" t="s">
        <v>16</v>
      </c>
    </row>
    <row r="22" spans="1:21" ht="15" customHeight="1">
      <c r="B22" s="38"/>
      <c r="C22" s="39"/>
      <c r="D22" s="72"/>
      <c r="F22" s="71"/>
      <c r="I22" s="38"/>
      <c r="K22" s="72"/>
      <c r="M22" s="71"/>
      <c r="P22" s="37"/>
      <c r="R22" s="37"/>
    </row>
    <row r="23" spans="1:21" ht="15" customHeight="1">
      <c r="A23" s="22" t="s">
        <v>17</v>
      </c>
      <c r="B23" s="38">
        <v>728084080.66999996</v>
      </c>
      <c r="C23" s="39"/>
      <c r="D23" s="72">
        <v>645940147.86000001</v>
      </c>
      <c r="F23" s="71">
        <v>12.71695730357415</v>
      </c>
      <c r="I23" s="38">
        <v>1229683724.3299999</v>
      </c>
      <c r="K23" s="72">
        <v>1131252585.49</v>
      </c>
      <c r="M23" s="71">
        <v>8.7010752596304251</v>
      </c>
      <c r="P23" s="38">
        <v>1976127575.6100001</v>
      </c>
      <c r="Q23" s="73"/>
      <c r="R23" s="38">
        <v>1858505152.5799999</v>
      </c>
      <c r="T23" s="71">
        <v>6.3288725816398896</v>
      </c>
    </row>
    <row r="24" spans="1:21" ht="15" customHeight="1">
      <c r="B24" s="38"/>
      <c r="C24" s="39"/>
      <c r="D24" s="72"/>
      <c r="F24" s="71"/>
      <c r="I24" s="38"/>
      <c r="K24" s="72"/>
      <c r="M24" s="71"/>
      <c r="P24" s="38"/>
      <c r="Q24" s="73"/>
      <c r="R24" s="38"/>
      <c r="T24" s="71"/>
    </row>
    <row r="25" spans="1:21" ht="15" customHeight="1">
      <c r="A25" s="22" t="s">
        <v>18</v>
      </c>
      <c r="B25" s="38">
        <v>6427317</v>
      </c>
      <c r="C25" s="39"/>
      <c r="D25" s="72">
        <v>27549857.48</v>
      </c>
      <c r="F25" s="71">
        <v>-76.670235028743974</v>
      </c>
      <c r="I25" s="38">
        <v>26488719.98</v>
      </c>
      <c r="K25" s="72">
        <v>36178176.82</v>
      </c>
      <c r="M25" s="71">
        <v>-26.782601257682725</v>
      </c>
      <c r="P25" s="38">
        <v>67135138.840000004</v>
      </c>
      <c r="Q25" s="73"/>
      <c r="R25" s="38">
        <v>75056547.850000009</v>
      </c>
      <c r="T25" s="71">
        <v>-10.553921325866048</v>
      </c>
    </row>
    <row r="26" spans="1:21" ht="15" customHeight="1">
      <c r="B26" s="38"/>
      <c r="C26" s="39"/>
      <c r="D26" s="72"/>
      <c r="F26" s="71"/>
      <c r="I26" s="38"/>
      <c r="K26" s="72"/>
      <c r="M26" s="71"/>
      <c r="P26" s="38"/>
      <c r="Q26" s="73"/>
      <c r="R26" s="38"/>
      <c r="T26" s="71"/>
    </row>
    <row r="27" spans="1:21" ht="16.5" customHeight="1">
      <c r="A27" s="22" t="s">
        <v>19</v>
      </c>
      <c r="B27" s="38">
        <v>11733798</v>
      </c>
      <c r="C27" s="39"/>
      <c r="D27" s="72">
        <v>5363918.08</v>
      </c>
      <c r="F27" s="71">
        <v>118.75423570972956</v>
      </c>
      <c r="I27" s="38">
        <v>49431055.5</v>
      </c>
      <c r="K27" s="72">
        <v>56515374.229999997</v>
      </c>
      <c r="M27" s="71">
        <v>-12.535206262934794</v>
      </c>
      <c r="P27" s="38">
        <v>218586360.77000001</v>
      </c>
      <c r="Q27" s="73"/>
      <c r="R27" s="38">
        <v>214219069.25000003</v>
      </c>
      <c r="T27" s="71">
        <v>2.0387034334946259</v>
      </c>
    </row>
    <row r="28" spans="1:21" ht="15" customHeight="1">
      <c r="B28" s="38"/>
      <c r="C28" s="39"/>
      <c r="D28" s="72"/>
      <c r="F28" s="71"/>
      <c r="I28" s="38"/>
      <c r="K28" s="72"/>
      <c r="M28" s="71"/>
      <c r="P28" s="38"/>
      <c r="Q28" s="73"/>
      <c r="R28" s="38"/>
    </row>
    <row r="29" spans="1:21" ht="18" customHeight="1">
      <c r="A29" s="22" t="s">
        <v>20</v>
      </c>
      <c r="B29" s="38">
        <v>42850107.079999998</v>
      </c>
      <c r="C29" s="39"/>
      <c r="D29" s="72">
        <v>28382906.670000002</v>
      </c>
      <c r="F29" s="71">
        <v>50.971525144362516</v>
      </c>
      <c r="I29" s="39">
        <v>45139525.140000001</v>
      </c>
      <c r="K29" s="72">
        <v>28414962.219999999</v>
      </c>
      <c r="M29" s="71">
        <v>58.85829722563679</v>
      </c>
      <c r="P29" s="38">
        <v>129306023.38</v>
      </c>
      <c r="Q29" s="73"/>
      <c r="R29" s="38">
        <v>137965123.53</v>
      </c>
      <c r="T29" s="71">
        <v>-6.2762964497452263</v>
      </c>
    </row>
    <row r="30" spans="1:21" ht="15" customHeight="1">
      <c r="B30" s="38"/>
      <c r="C30" s="39"/>
      <c r="D30" s="72"/>
      <c r="F30" s="71"/>
      <c r="I30" s="38"/>
      <c r="K30" s="72"/>
      <c r="M30" s="71"/>
      <c r="P30" s="38"/>
      <c r="Q30" s="73"/>
      <c r="R30" s="38"/>
    </row>
    <row r="31" spans="1:21" ht="16.5" customHeight="1">
      <c r="A31" s="22" t="s">
        <v>21</v>
      </c>
      <c r="B31" s="38">
        <v>3804431.74</v>
      </c>
      <c r="C31" s="39"/>
      <c r="D31" s="72">
        <v>3373949.25</v>
      </c>
      <c r="F31" s="71">
        <v>12.75900904555693</v>
      </c>
      <c r="I31" s="38">
        <v>7365966.6399999997</v>
      </c>
      <c r="K31" s="72">
        <v>7164454.5599999996</v>
      </c>
      <c r="M31" s="71">
        <v>2.8126646391906225</v>
      </c>
      <c r="P31" s="38">
        <v>11218738.51</v>
      </c>
      <c r="Q31" s="73"/>
      <c r="R31" s="38">
        <v>11033586.93</v>
      </c>
      <c r="T31" s="71">
        <v>1.6780724271685243</v>
      </c>
    </row>
    <row r="32" spans="1:21" ht="14.25" customHeight="1">
      <c r="B32" s="38"/>
      <c r="C32" s="39"/>
      <c r="D32" s="72"/>
      <c r="F32" s="71"/>
      <c r="I32" s="38"/>
      <c r="K32" s="72"/>
      <c r="M32" s="71"/>
      <c r="P32" s="38"/>
      <c r="Q32" s="73"/>
      <c r="R32" s="38"/>
    </row>
    <row r="33" spans="1:20" ht="15" customHeight="1">
      <c r="A33" s="22" t="s">
        <v>22</v>
      </c>
      <c r="B33" s="38">
        <v>595982.26</v>
      </c>
      <c r="C33" s="39"/>
      <c r="D33" s="72">
        <v>629668.35</v>
      </c>
      <c r="F33" s="71">
        <v>-5.3498147080125538</v>
      </c>
      <c r="I33" s="38">
        <v>1223662.95</v>
      </c>
      <c r="K33" s="72">
        <v>1362121.08</v>
      </c>
      <c r="M33" s="71">
        <v>-10.164891508763677</v>
      </c>
      <c r="P33" s="38">
        <v>1824446.16</v>
      </c>
      <c r="Q33" s="73"/>
      <c r="R33" s="38">
        <v>2011866.7999999998</v>
      </c>
      <c r="T33" s="71">
        <v>-9.3157578821818579</v>
      </c>
    </row>
    <row r="34" spans="1:20" ht="15" customHeight="1">
      <c r="B34" s="38"/>
      <c r="C34" s="39"/>
      <c r="D34" s="72"/>
      <c r="F34" s="71"/>
      <c r="I34" s="38"/>
      <c r="K34" s="72"/>
      <c r="M34" s="71"/>
      <c r="P34" s="38"/>
      <c r="Q34" s="73"/>
      <c r="R34" s="38"/>
    </row>
    <row r="35" spans="1:20" ht="14.1" customHeight="1">
      <c r="A35" s="22" t="s">
        <v>23</v>
      </c>
      <c r="B35" s="39">
        <v>0</v>
      </c>
      <c r="C35" s="39"/>
      <c r="D35" s="72">
        <v>0</v>
      </c>
      <c r="F35" s="71">
        <v>0</v>
      </c>
      <c r="I35" s="38">
        <v>0</v>
      </c>
      <c r="K35" s="72">
        <v>0</v>
      </c>
      <c r="M35" s="71">
        <v>0</v>
      </c>
      <c r="P35" s="38">
        <v>0</v>
      </c>
      <c r="Q35" s="73"/>
      <c r="R35" s="38">
        <v>0</v>
      </c>
      <c r="T35" s="71">
        <v>0</v>
      </c>
    </row>
    <row r="36" spans="1:20" ht="15.75" customHeight="1">
      <c r="B36" s="38"/>
      <c r="C36" s="39"/>
      <c r="D36" s="72"/>
      <c r="F36" s="71"/>
      <c r="I36" s="38"/>
      <c r="K36" s="72"/>
      <c r="M36" s="71"/>
      <c r="P36" s="38"/>
      <c r="Q36" s="73"/>
      <c r="R36" s="38"/>
      <c r="T36" s="71"/>
    </row>
    <row r="37" spans="1:20" s="40" customFormat="1" ht="15.75" customHeight="1">
      <c r="A37" s="40" t="s">
        <v>24</v>
      </c>
      <c r="B37" s="38">
        <v>179840.65</v>
      </c>
      <c r="C37" s="42"/>
      <c r="D37" s="74">
        <v>911335.23</v>
      </c>
      <c r="F37" s="71">
        <v>-80.266246263737656</v>
      </c>
      <c r="I37" s="39">
        <v>796711.67</v>
      </c>
      <c r="K37" s="74">
        <v>9371162.6099999994</v>
      </c>
      <c r="M37" s="71">
        <v>-91.498262241764678</v>
      </c>
      <c r="P37" s="39">
        <v>1827580.65</v>
      </c>
      <c r="Q37" s="75"/>
      <c r="R37" s="39">
        <v>10372316.760000002</v>
      </c>
      <c r="T37" s="71">
        <v>-82.380207890990022</v>
      </c>
    </row>
    <row r="38" spans="1:20" ht="15" customHeight="1">
      <c r="B38" s="38"/>
      <c r="C38" s="39"/>
      <c r="D38" s="72"/>
      <c r="F38" s="71"/>
      <c r="I38" s="38"/>
      <c r="K38" s="72"/>
      <c r="M38" s="71"/>
      <c r="P38" s="38"/>
      <c r="Q38" s="73"/>
      <c r="R38" s="38"/>
    </row>
    <row r="39" spans="1:20" ht="15" customHeight="1">
      <c r="A39" s="22" t="s">
        <v>25</v>
      </c>
      <c r="B39" s="38">
        <v>21148355.329999998</v>
      </c>
      <c r="C39" s="39"/>
      <c r="D39" s="72">
        <v>30391832.300000001</v>
      </c>
      <c r="F39" s="71">
        <v>-30.414345797768839</v>
      </c>
      <c r="I39" s="38">
        <v>51191956.520000003</v>
      </c>
      <c r="K39" s="72">
        <v>66592766.119999997</v>
      </c>
      <c r="M39" s="71">
        <v>-23.126850703645157</v>
      </c>
      <c r="P39" s="38">
        <v>77682410.480000004</v>
      </c>
      <c r="Q39" s="73"/>
      <c r="R39" s="38">
        <v>93771864.030000001</v>
      </c>
      <c r="T39" s="71">
        <v>-17.158082241867959</v>
      </c>
    </row>
    <row r="40" spans="1:20" ht="15" customHeight="1">
      <c r="B40" s="38"/>
      <c r="C40" s="39"/>
      <c r="D40" s="72"/>
      <c r="F40" s="71"/>
      <c r="I40" s="38"/>
      <c r="K40" s="72"/>
      <c r="M40" s="71"/>
      <c r="P40" s="38"/>
      <c r="Q40" s="73"/>
      <c r="R40" s="38"/>
    </row>
    <row r="41" spans="1:20" s="40" customFormat="1" ht="15" customHeight="1">
      <c r="A41" s="40" t="s">
        <v>26</v>
      </c>
      <c r="B41" s="38">
        <v>10359845.449999999</v>
      </c>
      <c r="C41" s="42"/>
      <c r="D41" s="74">
        <v>10191390.85</v>
      </c>
      <c r="F41" s="71">
        <v>1.6529107997069863</v>
      </c>
      <c r="I41" s="38">
        <v>21376166.34</v>
      </c>
      <c r="K41" s="74">
        <v>20703675.059999999</v>
      </c>
      <c r="M41" s="71">
        <v>3.2481734670347033</v>
      </c>
      <c r="P41" s="38">
        <v>29877381.970000003</v>
      </c>
      <c r="Q41" s="75"/>
      <c r="R41" s="38">
        <v>29485027.399999999</v>
      </c>
      <c r="T41" s="71">
        <v>1.330690878042067</v>
      </c>
    </row>
    <row r="42" spans="1:20" ht="15" customHeight="1">
      <c r="B42" s="38"/>
      <c r="C42" s="39"/>
      <c r="D42" s="72"/>
      <c r="F42" s="71"/>
      <c r="I42" s="38"/>
      <c r="K42" s="72"/>
      <c r="M42" s="71"/>
      <c r="P42" s="38"/>
      <c r="Q42" s="73"/>
      <c r="R42" s="38"/>
    </row>
    <row r="43" spans="1:20" ht="15" customHeight="1">
      <c r="A43" s="22" t="s">
        <v>27</v>
      </c>
      <c r="B43" s="38">
        <v>1013471.47</v>
      </c>
      <c r="C43" s="39"/>
      <c r="D43" s="72">
        <v>1219294.1499999999</v>
      </c>
      <c r="F43" s="71">
        <v>-16.880477938814025</v>
      </c>
      <c r="I43" s="38">
        <v>2795820.28</v>
      </c>
      <c r="K43" s="72">
        <v>3074896.31</v>
      </c>
      <c r="M43" s="71">
        <v>-9.0759492959943184</v>
      </c>
      <c r="P43" s="38">
        <v>8872847.4000000004</v>
      </c>
      <c r="Q43" s="73"/>
      <c r="R43" s="38">
        <v>5429349.459999999</v>
      </c>
      <c r="T43" s="71">
        <v>63.423766795073867</v>
      </c>
    </row>
    <row r="44" spans="1:20" ht="15" customHeight="1">
      <c r="B44" s="38"/>
      <c r="C44" s="39"/>
      <c r="D44" s="72"/>
      <c r="F44" s="71"/>
      <c r="I44" s="38"/>
      <c r="K44" s="72"/>
      <c r="M44" s="71"/>
      <c r="P44" s="38"/>
      <c r="Q44" s="73"/>
      <c r="R44" s="38"/>
    </row>
    <row r="45" spans="1:20" s="40" customFormat="1" ht="14.25" customHeight="1">
      <c r="A45" s="40" t="s">
        <v>28</v>
      </c>
      <c r="B45" s="38">
        <v>159568.64000000001</v>
      </c>
      <c r="C45" s="42"/>
      <c r="D45" s="74">
        <v>463042.18</v>
      </c>
      <c r="F45" s="71">
        <v>-65.539070328323007</v>
      </c>
      <c r="I45" s="38">
        <v>1085311.03</v>
      </c>
      <c r="K45" s="74">
        <v>1066548.3500000001</v>
      </c>
      <c r="M45" s="71">
        <v>1.7591963833613296</v>
      </c>
      <c r="P45" s="38">
        <v>1467340.4500000002</v>
      </c>
      <c r="Q45" s="75"/>
      <c r="R45" s="38">
        <v>1423643.6</v>
      </c>
      <c r="T45" s="71">
        <v>3.0693672208409528</v>
      </c>
    </row>
    <row r="46" spans="1:20" ht="15" customHeight="1">
      <c r="B46" s="38"/>
      <c r="C46" s="39"/>
      <c r="D46" s="72"/>
      <c r="F46" s="71"/>
      <c r="I46" s="38"/>
      <c r="K46" s="72"/>
      <c r="M46" s="71"/>
      <c r="P46" s="38"/>
      <c r="Q46" s="73"/>
      <c r="R46" s="38"/>
    </row>
    <row r="47" spans="1:20" ht="14.25" customHeight="1">
      <c r="A47" s="22" t="s">
        <v>29</v>
      </c>
      <c r="B47" s="39">
        <v>1083.8399999999999</v>
      </c>
      <c r="C47" s="39"/>
      <c r="D47" s="72">
        <v>2058</v>
      </c>
      <c r="F47" s="71">
        <v>-47.335276967930035</v>
      </c>
      <c r="I47" s="39">
        <v>1141.8399999999999</v>
      </c>
      <c r="K47" s="72">
        <v>11945.47</v>
      </c>
      <c r="M47" s="71">
        <v>-90.441230022761772</v>
      </c>
      <c r="P47" s="39">
        <v>45764.539999999994</v>
      </c>
      <c r="Q47" s="73"/>
      <c r="R47" s="39">
        <v>23569.08</v>
      </c>
      <c r="T47" s="71">
        <v>94.171940525468074</v>
      </c>
    </row>
    <row r="48" spans="1:20" ht="15" customHeight="1">
      <c r="B48" s="38"/>
      <c r="C48" s="39"/>
      <c r="D48" s="72"/>
      <c r="F48" s="71"/>
      <c r="I48" s="38"/>
      <c r="K48" s="72"/>
      <c r="M48" s="71"/>
      <c r="P48" s="38"/>
      <c r="Q48" s="73"/>
      <c r="R48" s="38"/>
    </row>
    <row r="49" spans="1:21" s="40" customFormat="1" ht="15" customHeight="1">
      <c r="A49" s="40" t="s">
        <v>30</v>
      </c>
      <c r="B49" s="39">
        <v>1866154.89</v>
      </c>
      <c r="C49" s="42"/>
      <c r="D49" s="76">
        <v>1767081.31</v>
      </c>
      <c r="E49" s="77"/>
      <c r="F49" s="78">
        <v>5.6066225950858959</v>
      </c>
      <c r="I49" s="39">
        <v>5181177.74</v>
      </c>
      <c r="K49" s="76">
        <v>6000174.5999999996</v>
      </c>
      <c r="M49" s="78">
        <v>-13.649550464748133</v>
      </c>
      <c r="P49" s="41">
        <v>6971878.1899999995</v>
      </c>
      <c r="Q49" s="75"/>
      <c r="R49" s="41">
        <v>7629528.8000000007</v>
      </c>
      <c r="T49" s="78">
        <v>-8.6198063765091391</v>
      </c>
    </row>
    <row r="50" spans="1:21" ht="14.1" customHeight="1">
      <c r="B50" s="79"/>
      <c r="C50" s="39"/>
      <c r="D50" s="80"/>
      <c r="F50" s="81"/>
      <c r="I50" s="79"/>
      <c r="K50" s="80"/>
      <c r="M50" s="82"/>
      <c r="P50" s="80"/>
      <c r="R50" s="80"/>
    </row>
    <row r="51" spans="1:21" ht="14.1" customHeight="1">
      <c r="A51" s="25"/>
      <c r="B51" s="73"/>
      <c r="C51" s="39"/>
      <c r="D51" s="80"/>
      <c r="F51" s="53"/>
      <c r="I51" s="73"/>
      <c r="K51" s="80"/>
      <c r="M51" s="83"/>
      <c r="P51" s="80"/>
      <c r="R51" s="80"/>
    </row>
    <row r="52" spans="1:21" ht="15.75" customHeight="1">
      <c r="A52" s="84" t="s">
        <v>31</v>
      </c>
      <c r="B52" s="85">
        <v>1121738029.21</v>
      </c>
      <c r="C52" s="86"/>
      <c r="D52" s="85">
        <v>1046952053.8699999</v>
      </c>
      <c r="E52" s="40"/>
      <c r="F52" s="78">
        <v>7.1432091912478661</v>
      </c>
      <c r="G52" s="40" t="s">
        <v>16</v>
      </c>
      <c r="H52" s="40"/>
      <c r="I52" s="87">
        <v>2042756247.2800002</v>
      </c>
      <c r="J52" s="40"/>
      <c r="K52" s="87">
        <v>1963830209.9499993</v>
      </c>
      <c r="L52" s="40"/>
      <c r="M52" s="78">
        <v>4.0189847844335986</v>
      </c>
      <c r="N52" s="40" t="s">
        <v>16</v>
      </c>
      <c r="O52" s="40"/>
      <c r="P52" s="87">
        <v>3395178672.8800001</v>
      </c>
      <c r="Q52" s="40"/>
      <c r="R52" s="87">
        <v>3266379515.7700005</v>
      </c>
      <c r="S52" s="40"/>
      <c r="T52" s="78">
        <v>3.9431779585979059</v>
      </c>
      <c r="U52" s="22" t="s">
        <v>16</v>
      </c>
    </row>
    <row r="53" spans="1:21" ht="14.1" customHeight="1">
      <c r="A53" s="84"/>
      <c r="B53" s="43"/>
      <c r="C53" s="39"/>
      <c r="D53" s="43"/>
      <c r="F53" s="81"/>
      <c r="I53" s="43"/>
      <c r="K53" s="42"/>
      <c r="M53" s="81"/>
      <c r="P53" s="42"/>
      <c r="R53" s="42"/>
      <c r="T53" s="81"/>
    </row>
    <row r="54" spans="1:21" ht="14.1" customHeight="1">
      <c r="A54" s="22" t="s">
        <v>32</v>
      </c>
      <c r="B54" s="43">
        <v>89139825.540000007</v>
      </c>
      <c r="C54" s="39"/>
      <c r="D54" s="43">
        <v>104140239.56999999</v>
      </c>
      <c r="F54" s="81">
        <v>-14.404051778579932</v>
      </c>
      <c r="I54" s="43">
        <v>170545355.19</v>
      </c>
      <c r="K54" s="42">
        <v>186596804.25</v>
      </c>
      <c r="M54" s="81">
        <v>-8.6022100563386275</v>
      </c>
      <c r="P54" s="42">
        <v>243760174.88</v>
      </c>
      <c r="R54" s="42">
        <v>228764449.84</v>
      </c>
      <c r="T54" s="81">
        <v>6.5550941374361891</v>
      </c>
    </row>
    <row r="55" spans="1:21" ht="14.1" customHeight="1">
      <c r="A55" s="84"/>
      <c r="B55" s="43"/>
      <c r="C55" s="39"/>
      <c r="D55" s="43"/>
      <c r="F55" s="81"/>
      <c r="I55" s="43"/>
      <c r="K55" s="42"/>
      <c r="M55" s="81"/>
      <c r="P55" s="42"/>
      <c r="R55" s="42"/>
      <c r="T55" s="81"/>
    </row>
    <row r="56" spans="1:21" ht="16.5" customHeight="1">
      <c r="A56" s="22" t="s">
        <v>33</v>
      </c>
      <c r="B56" s="44">
        <v>481964.7</v>
      </c>
      <c r="C56" s="39"/>
      <c r="D56" s="88">
        <v>156603.49</v>
      </c>
      <c r="F56" s="81">
        <v>207.76114887350215</v>
      </c>
      <c r="I56" s="44">
        <v>1119053.22</v>
      </c>
      <c r="J56" s="73"/>
      <c r="K56" s="88">
        <v>1112555.71</v>
      </c>
      <c r="M56" s="78">
        <v>0.58401659724527499</v>
      </c>
      <c r="P56" s="44">
        <v>1854309.96</v>
      </c>
      <c r="Q56" s="73"/>
      <c r="R56" s="45">
        <v>1465412.6199999999</v>
      </c>
      <c r="T56" s="78">
        <v>26.538418919853445</v>
      </c>
    </row>
    <row r="57" spans="1:21" ht="16.5" customHeight="1">
      <c r="B57" s="75"/>
      <c r="C57" s="39"/>
      <c r="D57" s="89"/>
      <c r="F57" s="90"/>
      <c r="I57" s="75"/>
      <c r="J57" s="73"/>
      <c r="K57" s="89"/>
      <c r="M57" s="81"/>
      <c r="P57" s="75"/>
      <c r="Q57" s="73"/>
      <c r="R57" s="43"/>
      <c r="T57" s="81"/>
    </row>
    <row r="58" spans="1:21" ht="16.5" customHeight="1">
      <c r="A58" s="22" t="s">
        <v>34</v>
      </c>
      <c r="B58" s="44">
        <v>89621790.24000001</v>
      </c>
      <c r="C58" s="39"/>
      <c r="D58" s="88">
        <v>104296843.05999999</v>
      </c>
      <c r="F58" s="78">
        <v>-14.070466937870496</v>
      </c>
      <c r="I58" s="44">
        <v>171664408.41</v>
      </c>
      <c r="J58" s="73"/>
      <c r="K58" s="88">
        <v>187709359.96000001</v>
      </c>
      <c r="M58" s="78">
        <v>-8.5477631767638638</v>
      </c>
      <c r="P58" s="44">
        <v>245614484.84</v>
      </c>
      <c r="Q58" s="73"/>
      <c r="R58" s="45">
        <v>230229862.46000001</v>
      </c>
      <c r="T58" s="78">
        <v>6.6822879602218883</v>
      </c>
    </row>
    <row r="59" spans="1:21" ht="14.1" customHeight="1">
      <c r="B59" s="75"/>
      <c r="C59" s="39"/>
      <c r="D59" s="75"/>
      <c r="F59" s="81"/>
      <c r="I59" s="75"/>
      <c r="K59" s="91"/>
      <c r="M59" s="81"/>
      <c r="P59" s="91"/>
      <c r="R59" s="91"/>
    </row>
    <row r="60" spans="1:21" ht="18.75" customHeight="1" thickBot="1">
      <c r="A60" s="25" t="s">
        <v>35</v>
      </c>
      <c r="B60" s="92">
        <v>1032116238.97</v>
      </c>
      <c r="C60" s="69"/>
      <c r="D60" s="92">
        <v>942655210.80999994</v>
      </c>
      <c r="F60" s="93">
        <v>9.4903234113699408</v>
      </c>
      <c r="G60" s="22" t="s">
        <v>16</v>
      </c>
      <c r="I60" s="94">
        <v>1871091838.8700001</v>
      </c>
      <c r="K60" s="94">
        <v>1776120849.9899993</v>
      </c>
      <c r="M60" s="93">
        <v>5.347101740319955</v>
      </c>
      <c r="N60" s="22" t="s">
        <v>16</v>
      </c>
      <c r="P60" s="94">
        <v>3149564188.04</v>
      </c>
      <c r="R60" s="94">
        <v>3036149653.3100004</v>
      </c>
      <c r="T60" s="93">
        <v>3.7354724793079748</v>
      </c>
      <c r="U60" s="22" t="s">
        <v>16</v>
      </c>
    </row>
    <row r="61" spans="1:21" ht="14.1" customHeight="1" thickTop="1">
      <c r="A61" s="25"/>
      <c r="B61" s="40"/>
      <c r="D61" s="40"/>
      <c r="F61" s="81"/>
      <c r="I61" s="40"/>
      <c r="K61" s="40"/>
      <c r="M61" s="81"/>
      <c r="P61" s="40"/>
      <c r="R61" s="40"/>
      <c r="T61" s="81"/>
    </row>
    <row r="62" spans="1:21" ht="14.1" customHeight="1">
      <c r="F62" s="53"/>
      <c r="M62" s="53"/>
    </row>
    <row r="63" spans="1:21" ht="13.5" customHeight="1">
      <c r="A63" s="22" t="s">
        <v>36</v>
      </c>
      <c r="F63" s="53"/>
      <c r="M63" s="53"/>
    </row>
    <row r="64" spans="1:21">
      <c r="A64" s="46"/>
      <c r="B64" s="47"/>
      <c r="C64" s="47"/>
      <c r="D64" s="47"/>
      <c r="E64" s="47"/>
      <c r="F64" s="54"/>
      <c r="G64" s="47"/>
      <c r="M64" s="53"/>
    </row>
    <row r="65" spans="1:21" ht="14.1" customHeight="1">
      <c r="A65" s="47"/>
      <c r="B65" s="47"/>
      <c r="C65" s="47"/>
      <c r="D65" s="47"/>
      <c r="E65" s="47"/>
      <c r="F65" s="54"/>
      <c r="G65" s="47"/>
      <c r="M65" s="53"/>
    </row>
    <row r="66" spans="1:21" ht="14.1" customHeight="1">
      <c r="F66" s="53"/>
      <c r="M66" s="53"/>
    </row>
    <row r="67" spans="1:21" ht="14.1" customHeight="1">
      <c r="F67" s="53"/>
      <c r="M67" s="53"/>
    </row>
    <row r="68" spans="1:21" ht="20.25" customHeight="1" thickBot="1">
      <c r="A68" s="22" t="s">
        <v>37</v>
      </c>
      <c r="B68" s="22">
        <v>81978841.350000009</v>
      </c>
      <c r="D68" s="22">
        <v>77332558.290000021</v>
      </c>
      <c r="F68" s="93">
        <v>6.0081848612537163</v>
      </c>
      <c r="G68" s="48" t="s">
        <v>16</v>
      </c>
      <c r="I68" s="22">
        <v>136157440.15000004</v>
      </c>
      <c r="K68" s="22">
        <v>143762706.38</v>
      </c>
      <c r="M68" s="93">
        <v>-5.2901523778339152</v>
      </c>
      <c r="N68" s="48" t="s">
        <v>16</v>
      </c>
      <c r="P68" s="22">
        <v>269094411.73000002</v>
      </c>
      <c r="R68" s="22">
        <v>299145876.38999999</v>
      </c>
      <c r="T68" s="93">
        <v>-10.045755944441474</v>
      </c>
      <c r="U68" s="48" t="s">
        <v>16</v>
      </c>
    </row>
    <row r="69" spans="1:21" ht="18" customHeight="1" thickTop="1">
      <c r="F69" s="81"/>
      <c r="G69" s="48"/>
      <c r="M69" s="81"/>
      <c r="N69" s="48"/>
      <c r="T69" s="81"/>
      <c r="U69" s="48"/>
    </row>
    <row r="70" spans="1:21" ht="21.75" customHeight="1">
      <c r="F70" s="81"/>
      <c r="G70" s="48"/>
      <c r="M70" s="81"/>
      <c r="N70" s="48"/>
      <c r="T70" s="81"/>
      <c r="U70" s="48"/>
    </row>
    <row r="71" spans="1:21" ht="13.5" customHeight="1">
      <c r="F71" s="81"/>
      <c r="G71" s="48"/>
      <c r="M71" s="81"/>
      <c r="N71" s="48"/>
      <c r="T71" s="81"/>
      <c r="U71" s="48"/>
    </row>
    <row r="72" spans="1:21" ht="16.5" customHeight="1">
      <c r="A72" s="49" t="s">
        <v>38</v>
      </c>
      <c r="B72" s="50">
        <v>45902</v>
      </c>
      <c r="F72" s="81"/>
      <c r="G72" s="48"/>
      <c r="M72" s="81"/>
      <c r="N72" s="48"/>
      <c r="T72" s="81"/>
      <c r="U72" s="48"/>
    </row>
    <row r="73" spans="1:21" ht="15.75" customHeight="1">
      <c r="A73" s="22" t="s">
        <v>39</v>
      </c>
      <c r="F73" s="81"/>
      <c r="G73" s="48"/>
      <c r="M73" s="81"/>
      <c r="N73" s="48"/>
      <c r="T73" s="81"/>
      <c r="U73" s="48"/>
    </row>
    <row r="74" spans="1:21" ht="14.1" customHeight="1">
      <c r="A74" s="22" t="s">
        <v>40</v>
      </c>
    </row>
    <row r="75" spans="1:21" ht="14.1" customHeight="1">
      <c r="F75" s="51"/>
      <c r="M75" s="51"/>
    </row>
    <row r="76" spans="1:21" ht="14.1" customHeight="1">
      <c r="F76" s="51"/>
      <c r="M76" s="51"/>
    </row>
    <row r="77" spans="1:21" ht="14.1" customHeight="1">
      <c r="F77" s="51"/>
      <c r="M77" s="51"/>
    </row>
    <row r="78" spans="1:21" ht="14.1" customHeight="1"/>
    <row r="79" spans="1:21" ht="14.1" customHeight="1"/>
    <row r="80" spans="1:21" ht="14.1" customHeight="1"/>
    <row r="81" spans="1:17" ht="14.1" customHeight="1"/>
    <row r="82" spans="1:17" ht="14.1" customHeight="1"/>
    <row r="83" spans="1:17" ht="14.1" customHeight="1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</row>
    <row r="85" spans="1:17" ht="14.1" customHeight="1"/>
    <row r="86" spans="1:17" ht="14.1" customHeight="1">
      <c r="A86" s="52"/>
    </row>
    <row r="87" spans="1:17" ht="14.1" customHeight="1"/>
    <row r="88" spans="1:17" ht="14.1" customHeight="1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899999999999999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16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65" t="s">
        <v>41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</row>
    <row r="10" spans="1:21" ht="15" customHeight="1">
      <c r="A10" s="65" t="s">
        <v>42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</row>
    <row r="11" spans="1:21" ht="15" customHeight="1">
      <c r="A11" s="65" t="s">
        <v>2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</row>
    <row r="12" spans="1:21">
      <c r="A12" s="65" t="s">
        <v>4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spans="1:21">
      <c r="A13" s="67" t="s">
        <v>43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spans="1:21">
      <c r="A14" s="2"/>
      <c r="B14" s="2"/>
      <c r="C14" s="2"/>
      <c r="D14" s="56" t="s">
        <v>6</v>
      </c>
      <c r="E14" s="2"/>
      <c r="F14" s="2"/>
      <c r="G14" s="2"/>
      <c r="H14" s="2"/>
      <c r="I14" s="2"/>
    </row>
    <row r="16" spans="1:21">
      <c r="F16" s="5" t="s">
        <v>7</v>
      </c>
      <c r="I16" s="4" t="s">
        <v>8</v>
      </c>
      <c r="J16" s="4"/>
      <c r="K16" s="4"/>
      <c r="M16" s="5" t="s">
        <v>7</v>
      </c>
      <c r="P16" s="4" t="s">
        <v>9</v>
      </c>
      <c r="Q16" s="4"/>
      <c r="R16" s="4"/>
      <c r="T16" s="5" t="s">
        <v>7</v>
      </c>
    </row>
    <row r="17" spans="1:21">
      <c r="B17" s="6" t="s">
        <v>44</v>
      </c>
      <c r="C17" s="6"/>
      <c r="D17" s="6"/>
      <c r="F17" s="5" t="s">
        <v>11</v>
      </c>
      <c r="I17" s="7" t="s">
        <v>12</v>
      </c>
      <c r="J17" s="7"/>
      <c r="K17" s="7"/>
      <c r="M17" s="5" t="s">
        <v>11</v>
      </c>
      <c r="P17" s="63" t="s">
        <v>45</v>
      </c>
      <c r="Q17" s="64"/>
      <c r="R17" s="64"/>
      <c r="T17" s="5" t="s">
        <v>11</v>
      </c>
    </row>
    <row r="18" spans="1:21">
      <c r="B18" s="18">
        <v>2017</v>
      </c>
      <c r="C18" s="8"/>
      <c r="D18" s="19">
        <v>2016</v>
      </c>
      <c r="E18" s="9"/>
      <c r="F18" s="10" t="s">
        <v>14</v>
      </c>
      <c r="G18" s="9"/>
      <c r="H18" s="9"/>
      <c r="I18" s="20">
        <v>2017</v>
      </c>
      <c r="J18" s="9"/>
      <c r="K18" s="20">
        <v>2016</v>
      </c>
      <c r="M18" s="11" t="s">
        <v>14</v>
      </c>
      <c r="P18" s="20">
        <v>2017</v>
      </c>
      <c r="Q18" s="9"/>
      <c r="R18" s="20">
        <v>2016</v>
      </c>
      <c r="T18" s="11" t="s">
        <v>14</v>
      </c>
    </row>
    <row r="19" spans="1:21">
      <c r="B19" s="95"/>
      <c r="D19" s="12"/>
    </row>
    <row r="20" spans="1:21" ht="16.5" customHeight="1">
      <c r="A20" s="3" t="s">
        <v>15</v>
      </c>
      <c r="B20" s="95" t="e">
        <f>+#REF!</f>
        <v>#REF!</v>
      </c>
      <c r="C20" s="96"/>
      <c r="D20" s="97" t="e">
        <f>+#REF!</f>
        <v>#REF!</v>
      </c>
      <c r="F20" s="98" t="e">
        <f>(B20-D20)/D20*100</f>
        <v>#REF!</v>
      </c>
      <c r="G20" s="3" t="s">
        <v>16</v>
      </c>
      <c r="I20" s="95" t="e">
        <f>+#REF!</f>
        <v>#REF!</v>
      </c>
      <c r="K20" s="97" t="e">
        <f>+#REF!</f>
        <v>#REF!</v>
      </c>
      <c r="M20" s="98" t="e">
        <f>(+I20-K20)/K20*100</f>
        <v>#REF!</v>
      </c>
      <c r="N20" s="3" t="s">
        <v>16</v>
      </c>
      <c r="P20" s="95" t="e">
        <f>+#REF!</f>
        <v>#REF!</v>
      </c>
      <c r="R20" s="95" t="e">
        <f>+#REF!</f>
        <v>#REF!</v>
      </c>
      <c r="T20" s="98" t="e">
        <f>(+P20-R20)/R20*100</f>
        <v>#REF!</v>
      </c>
      <c r="U20" s="3" t="s">
        <v>16</v>
      </c>
    </row>
    <row r="21" spans="1:21" ht="15" customHeight="1">
      <c r="B21" s="99"/>
      <c r="C21" s="100"/>
      <c r="D21" s="101"/>
      <c r="F21" s="98"/>
      <c r="I21" s="99"/>
      <c r="K21" s="101"/>
      <c r="M21" s="98"/>
      <c r="P21" s="95"/>
      <c r="R21" s="95"/>
    </row>
    <row r="22" spans="1:21" ht="15" customHeight="1">
      <c r="A22" s="3" t="s">
        <v>17</v>
      </c>
      <c r="B22" s="99" t="e">
        <f>+#REF!</f>
        <v>#REF!</v>
      </c>
      <c r="C22" s="100"/>
      <c r="D22" s="101" t="e">
        <f>+#REF!</f>
        <v>#REF!</v>
      </c>
      <c r="F22" s="98" t="e">
        <f>(+B22-D22)/D22*100</f>
        <v>#REF!</v>
      </c>
      <c r="I22" s="99" t="e">
        <f>+#REF!</f>
        <v>#REF!</v>
      </c>
      <c r="K22" s="101" t="e">
        <f>+#REF!</f>
        <v>#REF!</v>
      </c>
      <c r="M22" s="98" t="e">
        <f>(+I22-K22)/K22*100</f>
        <v>#REF!</v>
      </c>
      <c r="P22" s="99" t="e">
        <f>+#REF!</f>
        <v>#REF!</v>
      </c>
      <c r="Q22" s="102"/>
      <c r="R22" s="99" t="e">
        <f>+#REF!</f>
        <v>#REF!</v>
      </c>
      <c r="T22" s="98" t="e">
        <f>(+P22-R22)/R22*100</f>
        <v>#REF!</v>
      </c>
    </row>
    <row r="23" spans="1:21" ht="15" customHeight="1">
      <c r="B23" s="99"/>
      <c r="C23" s="100"/>
      <c r="D23" s="101"/>
      <c r="F23" s="98"/>
      <c r="I23" s="99"/>
      <c r="K23" s="101"/>
      <c r="M23" s="98"/>
      <c r="P23" s="99"/>
      <c r="Q23" s="102"/>
      <c r="R23" s="99"/>
    </row>
    <row r="24" spans="1:21" ht="16.5" customHeight="1">
      <c r="A24" s="3" t="s">
        <v>19</v>
      </c>
      <c r="B24" s="99" t="e">
        <f>+#REF!</f>
        <v>#REF!</v>
      </c>
      <c r="C24" s="100"/>
      <c r="D24" s="101" t="e">
        <f>+#REF!</f>
        <v>#REF!</v>
      </c>
      <c r="F24" s="98" t="e">
        <f>(+B24-D24)/D24*100</f>
        <v>#REF!</v>
      </c>
      <c r="I24" s="99" t="e">
        <f>+#REF!</f>
        <v>#REF!</v>
      </c>
      <c r="K24" s="101" t="e">
        <f>+#REF!</f>
        <v>#REF!</v>
      </c>
      <c r="M24" s="98" t="e">
        <f>(+I24-K24)/K24*100</f>
        <v>#REF!</v>
      </c>
      <c r="P24" s="99" t="e">
        <f>+#REF!</f>
        <v>#REF!</v>
      </c>
      <c r="Q24" s="102"/>
      <c r="R24" s="99" t="e">
        <f>+#REF!</f>
        <v>#REF!</v>
      </c>
      <c r="T24" s="98" t="e">
        <f>(+P24-R24)/R24*100</f>
        <v>#REF!</v>
      </c>
    </row>
    <row r="25" spans="1:21" ht="15" customHeight="1">
      <c r="B25" s="99"/>
      <c r="C25" s="100"/>
      <c r="D25" s="101"/>
      <c r="F25" s="98"/>
      <c r="I25" s="99"/>
      <c r="K25" s="101"/>
      <c r="M25" s="98"/>
      <c r="P25" s="99"/>
      <c r="Q25" s="102"/>
      <c r="R25" s="99"/>
    </row>
    <row r="26" spans="1:21" ht="18" customHeight="1">
      <c r="A26" s="3" t="s">
        <v>20</v>
      </c>
      <c r="B26" s="99" t="e">
        <f>+#REF!</f>
        <v>#REF!</v>
      </c>
      <c r="C26" s="100"/>
      <c r="D26" s="101" t="e">
        <f>+#REF!</f>
        <v>#REF!</v>
      </c>
      <c r="F26" s="98" t="e">
        <f>(+B26-D26)/D26*100</f>
        <v>#REF!</v>
      </c>
      <c r="I26" s="100" t="e">
        <f>+#REF!</f>
        <v>#REF!</v>
      </c>
      <c r="K26" s="101" t="e">
        <f>+#REF!</f>
        <v>#REF!</v>
      </c>
      <c r="M26" s="98" t="e">
        <f>(+I26-K26)/K26*100</f>
        <v>#REF!</v>
      </c>
      <c r="P26" s="99" t="e">
        <f>+#REF!</f>
        <v>#REF!</v>
      </c>
      <c r="Q26" s="102"/>
      <c r="R26" s="99" t="e">
        <f>+#REF!</f>
        <v>#REF!</v>
      </c>
      <c r="T26" s="98" t="e">
        <f>(+P26-R26)/R26*100</f>
        <v>#REF!</v>
      </c>
    </row>
    <row r="27" spans="1:21" ht="15" customHeight="1">
      <c r="B27" s="99"/>
      <c r="C27" s="100"/>
      <c r="D27" s="101"/>
      <c r="F27" s="98"/>
      <c r="I27" s="99"/>
      <c r="K27" s="101"/>
      <c r="M27" s="98"/>
      <c r="P27" s="99"/>
      <c r="Q27" s="102"/>
      <c r="R27" s="99"/>
    </row>
    <row r="28" spans="1:21" ht="16.5" customHeight="1">
      <c r="A28" s="3" t="s">
        <v>21</v>
      </c>
      <c r="B28" s="99" t="e">
        <f>+#REF!</f>
        <v>#REF!</v>
      </c>
      <c r="C28" s="100"/>
      <c r="D28" s="101" t="e">
        <f>+#REF!</f>
        <v>#REF!</v>
      </c>
      <c r="F28" s="98" t="e">
        <f>(+B28-D28)/D28*100</f>
        <v>#REF!</v>
      </c>
      <c r="I28" s="99" t="e">
        <f>+#REF!</f>
        <v>#REF!</v>
      </c>
      <c r="K28" s="101" t="e">
        <f>+#REF!</f>
        <v>#REF!</v>
      </c>
      <c r="M28" s="98" t="e">
        <f>(+I28-K28)/K28*100</f>
        <v>#REF!</v>
      </c>
      <c r="P28" s="99" t="e">
        <f>+#REF!</f>
        <v>#REF!</v>
      </c>
      <c r="Q28" s="102"/>
      <c r="R28" s="99" t="e">
        <f>+#REF!</f>
        <v>#REF!</v>
      </c>
      <c r="T28" s="98" t="e">
        <f>(+P28-R28)/R28*100</f>
        <v>#REF!</v>
      </c>
    </row>
    <row r="29" spans="1:21" ht="14.25" customHeight="1">
      <c r="B29" s="99"/>
      <c r="C29" s="100"/>
      <c r="D29" s="101"/>
      <c r="F29" s="98"/>
      <c r="I29" s="99"/>
      <c r="K29" s="101"/>
      <c r="M29" s="98"/>
      <c r="P29" s="99"/>
      <c r="Q29" s="102"/>
      <c r="R29" s="99"/>
    </row>
    <row r="30" spans="1:21" ht="15" customHeight="1">
      <c r="A30" s="3" t="s">
        <v>22</v>
      </c>
      <c r="B30" s="99" t="e">
        <f>+#REF!</f>
        <v>#REF!</v>
      </c>
      <c r="C30" s="100"/>
      <c r="D30" s="101" t="e">
        <f>+#REF!</f>
        <v>#REF!</v>
      </c>
      <c r="F30" s="98" t="e">
        <f>(+B30-D30)/D30*100</f>
        <v>#REF!</v>
      </c>
      <c r="I30" s="99" t="e">
        <f>+#REF!</f>
        <v>#REF!</v>
      </c>
      <c r="K30" s="101" t="e">
        <f>+#REF!</f>
        <v>#REF!</v>
      </c>
      <c r="M30" s="98" t="e">
        <f>(+I30-K30)/K30*100</f>
        <v>#REF!</v>
      </c>
      <c r="P30" s="99" t="e">
        <f>+#REF!</f>
        <v>#REF!</v>
      </c>
      <c r="Q30" s="102"/>
      <c r="R30" s="99" t="e">
        <f>+#REF!</f>
        <v>#REF!</v>
      </c>
      <c r="T30" s="98" t="e">
        <f>(+P30-R30)/R30*100</f>
        <v>#REF!</v>
      </c>
    </row>
    <row r="31" spans="1:21" ht="15" customHeight="1">
      <c r="B31" s="99"/>
      <c r="C31" s="100"/>
      <c r="D31" s="101"/>
      <c r="F31" s="98"/>
      <c r="I31" s="99"/>
      <c r="K31" s="101"/>
      <c r="M31" s="98"/>
      <c r="P31" s="99"/>
      <c r="Q31" s="102"/>
      <c r="R31" s="99"/>
      <c r="T31" s="98"/>
    </row>
    <row r="32" spans="1:21" ht="14.1" customHeight="1">
      <c r="A32" s="3" t="s">
        <v>23</v>
      </c>
      <c r="B32" s="100" t="e">
        <f>+#REF!</f>
        <v>#REF!</v>
      </c>
      <c r="C32" s="100"/>
      <c r="D32" s="101" t="e">
        <f>+#REF!</f>
        <v>#REF!</v>
      </c>
      <c r="F32" s="98">
        <v>0</v>
      </c>
      <c r="I32" s="99" t="e">
        <f>+#REF!</f>
        <v>#REF!</v>
      </c>
      <c r="K32" s="101" t="e">
        <f>+#REF!</f>
        <v>#REF!</v>
      </c>
      <c r="M32" s="98" t="e">
        <f>(+I32-K32)/K32*100</f>
        <v>#REF!</v>
      </c>
      <c r="P32" s="99" t="e">
        <f>+#REF!</f>
        <v>#REF!</v>
      </c>
      <c r="Q32" s="102"/>
      <c r="R32" s="99" t="e">
        <f>+#REF!</f>
        <v>#REF!</v>
      </c>
      <c r="T32" s="98" t="e">
        <f>(+P32-R32)/R32*100</f>
        <v>#REF!</v>
      </c>
    </row>
    <row r="33" spans="1:20" ht="15.75" customHeight="1">
      <c r="B33" s="99"/>
      <c r="C33" s="100"/>
      <c r="D33" s="101"/>
      <c r="F33" s="98"/>
      <c r="I33" s="99"/>
      <c r="K33" s="101"/>
      <c r="M33" s="98"/>
      <c r="P33" s="99"/>
      <c r="Q33" s="102"/>
      <c r="R33" s="99"/>
    </row>
    <row r="34" spans="1:20" s="13" customFormat="1" ht="15.75" customHeight="1">
      <c r="A34" s="13" t="s">
        <v>24</v>
      </c>
      <c r="B34" s="99" t="e">
        <f>+#REF!</f>
        <v>#REF!</v>
      </c>
      <c r="C34" s="103"/>
      <c r="D34" s="104" t="e">
        <f>+#REF!</f>
        <v>#REF!</v>
      </c>
      <c r="F34" s="98" t="e">
        <f>(+B34-D34)/D34*100</f>
        <v>#REF!</v>
      </c>
      <c r="I34" s="100" t="e">
        <f>+#REF!</f>
        <v>#REF!</v>
      </c>
      <c r="K34" s="104" t="e">
        <f>+#REF!</f>
        <v>#REF!</v>
      </c>
      <c r="M34" s="98" t="e">
        <f>(+I34-K34)/K34*100</f>
        <v>#REF!</v>
      </c>
      <c r="P34" s="100" t="e">
        <f>+#REF!</f>
        <v>#REF!</v>
      </c>
      <c r="Q34" s="105"/>
      <c r="R34" s="100" t="e">
        <f>+#REF!</f>
        <v>#REF!</v>
      </c>
      <c r="T34" s="98" t="e">
        <f>(+P34-R34)/R34*100</f>
        <v>#REF!</v>
      </c>
    </row>
    <row r="35" spans="1:20" ht="15" customHeight="1">
      <c r="B35" s="99"/>
      <c r="C35" s="100"/>
      <c r="D35" s="101"/>
      <c r="F35" s="98"/>
      <c r="I35" s="99"/>
      <c r="K35" s="101"/>
      <c r="M35" s="98"/>
      <c r="P35" s="99"/>
      <c r="Q35" s="102"/>
      <c r="R35" s="99"/>
    </row>
    <row r="36" spans="1:20" ht="15" customHeight="1">
      <c r="A36" s="3" t="s">
        <v>25</v>
      </c>
      <c r="B36" s="99" t="e">
        <f>+#REF!</f>
        <v>#REF!</v>
      </c>
      <c r="C36" s="100"/>
      <c r="D36" s="101" t="e">
        <f>+#REF!</f>
        <v>#REF!</v>
      </c>
      <c r="F36" s="98" t="e">
        <f>(+B36-D36)/D36*100</f>
        <v>#REF!</v>
      </c>
      <c r="I36" s="99" t="e">
        <f>+#REF!</f>
        <v>#REF!</v>
      </c>
      <c r="K36" s="101" t="e">
        <f>+#REF!</f>
        <v>#REF!</v>
      </c>
      <c r="M36" s="98" t="e">
        <f>(+I36-K36)/K36*100</f>
        <v>#REF!</v>
      </c>
      <c r="P36" s="99" t="e">
        <f>+#REF!</f>
        <v>#REF!</v>
      </c>
      <c r="Q36" s="102"/>
      <c r="R36" s="99" t="e">
        <f>+#REF!</f>
        <v>#REF!</v>
      </c>
      <c r="T36" s="98" t="e">
        <f>(+P36-R36)/R36*100</f>
        <v>#REF!</v>
      </c>
    </row>
    <row r="37" spans="1:20" ht="15" customHeight="1">
      <c r="B37" s="99"/>
      <c r="C37" s="100"/>
      <c r="D37" s="101"/>
      <c r="F37" s="98"/>
      <c r="I37" s="99"/>
      <c r="K37" s="101"/>
      <c r="M37" s="98"/>
      <c r="P37" s="99"/>
      <c r="Q37" s="102"/>
      <c r="R37" s="99"/>
    </row>
    <row r="38" spans="1:20" s="13" customFormat="1" ht="15" customHeight="1">
      <c r="A38" s="13" t="s">
        <v>26</v>
      </c>
      <c r="B38" s="99" t="e">
        <f>+#REF!</f>
        <v>#REF!</v>
      </c>
      <c r="C38" s="103"/>
      <c r="D38" s="104" t="e">
        <f>+#REF!</f>
        <v>#REF!</v>
      </c>
      <c r="F38" s="98" t="e">
        <f>(+B38-D38)/D38*100</f>
        <v>#REF!</v>
      </c>
      <c r="I38" s="99" t="e">
        <f>+#REF!</f>
        <v>#REF!</v>
      </c>
      <c r="K38" s="104" t="e">
        <f>+#REF!</f>
        <v>#REF!</v>
      </c>
      <c r="M38" s="98" t="e">
        <f>(+I38-K38)/K38*100</f>
        <v>#REF!</v>
      </c>
      <c r="P38" s="99" t="e">
        <f>+#REF!</f>
        <v>#REF!</v>
      </c>
      <c r="Q38" s="105"/>
      <c r="R38" s="99" t="e">
        <f>+#REF!</f>
        <v>#REF!</v>
      </c>
      <c r="T38" s="98" t="e">
        <f>(+P38-R38)/R38*100</f>
        <v>#REF!</v>
      </c>
    </row>
    <row r="39" spans="1:20" ht="15" customHeight="1">
      <c r="B39" s="99"/>
      <c r="C39" s="100"/>
      <c r="D39" s="101"/>
      <c r="F39" s="98"/>
      <c r="I39" s="99"/>
      <c r="K39" s="101"/>
      <c r="M39" s="98"/>
      <c r="P39" s="99"/>
      <c r="Q39" s="102"/>
      <c r="R39" s="99"/>
    </row>
    <row r="40" spans="1:20" ht="15" customHeight="1">
      <c r="A40" s="3" t="s">
        <v>27</v>
      </c>
      <c r="B40" s="99" t="e">
        <f>+#REF!</f>
        <v>#REF!</v>
      </c>
      <c r="C40" s="100"/>
      <c r="D40" s="101" t="e">
        <f>+#REF!</f>
        <v>#REF!</v>
      </c>
      <c r="F40" s="98" t="e">
        <f>(+B40-D40)/D40*100</f>
        <v>#REF!</v>
      </c>
      <c r="I40" s="99" t="e">
        <f>+#REF!</f>
        <v>#REF!</v>
      </c>
      <c r="K40" s="101" t="e">
        <f>+#REF!</f>
        <v>#REF!</v>
      </c>
      <c r="M40" s="98" t="e">
        <f>(+I40-K40)/K40*100</f>
        <v>#REF!</v>
      </c>
      <c r="P40" s="99" t="e">
        <f>+#REF!</f>
        <v>#REF!</v>
      </c>
      <c r="Q40" s="102"/>
      <c r="R40" s="99" t="e">
        <f>+#REF!</f>
        <v>#REF!</v>
      </c>
      <c r="T40" s="98" t="e">
        <f>(+P40-R40)/R40*100</f>
        <v>#REF!</v>
      </c>
    </row>
    <row r="41" spans="1:20" ht="15" customHeight="1">
      <c r="B41" s="99"/>
      <c r="C41" s="100"/>
      <c r="D41" s="101"/>
      <c r="F41" s="98"/>
      <c r="I41" s="99"/>
      <c r="K41" s="101"/>
      <c r="M41" s="98"/>
      <c r="P41" s="99"/>
      <c r="Q41" s="102"/>
      <c r="R41" s="99"/>
    </row>
    <row r="42" spans="1:20" s="13" customFormat="1" ht="14.25" customHeight="1">
      <c r="A42" s="13" t="s">
        <v>28</v>
      </c>
      <c r="B42" s="99" t="e">
        <f>+#REF!</f>
        <v>#REF!</v>
      </c>
      <c r="C42" s="103"/>
      <c r="D42" s="104" t="e">
        <f>+#REF!</f>
        <v>#REF!</v>
      </c>
      <c r="F42" s="98" t="e">
        <f>(+B42-D42)/D42*100</f>
        <v>#REF!</v>
      </c>
      <c r="I42" s="99" t="e">
        <f>+#REF!</f>
        <v>#REF!</v>
      </c>
      <c r="K42" s="104" t="e">
        <f>+#REF!</f>
        <v>#REF!</v>
      </c>
      <c r="M42" s="98" t="e">
        <f>(+I42-K42)/K42*100</f>
        <v>#REF!</v>
      </c>
      <c r="P42" s="99" t="e">
        <f>+#REF!</f>
        <v>#REF!</v>
      </c>
      <c r="Q42" s="105"/>
      <c r="R42" s="99" t="e">
        <f>+#REF!</f>
        <v>#REF!</v>
      </c>
      <c r="T42" s="98" t="e">
        <f>(+P42-R42)/R42*100</f>
        <v>#REF!</v>
      </c>
    </row>
    <row r="43" spans="1:20" ht="15" customHeight="1">
      <c r="B43" s="99"/>
      <c r="C43" s="100"/>
      <c r="D43" s="101"/>
      <c r="F43" s="98"/>
      <c r="I43" s="99"/>
      <c r="K43" s="101"/>
      <c r="M43" s="98"/>
      <c r="P43" s="99"/>
      <c r="Q43" s="102"/>
      <c r="R43" s="99"/>
    </row>
    <row r="44" spans="1:20" ht="14.25" customHeight="1">
      <c r="A44" s="3" t="s">
        <v>29</v>
      </c>
      <c r="B44" s="100" t="e">
        <f>+#REF!</f>
        <v>#REF!</v>
      </c>
      <c r="C44" s="100"/>
      <c r="D44" s="101" t="e">
        <f>+#REF!</f>
        <v>#REF!</v>
      </c>
      <c r="F44" s="98" t="e">
        <f>(+B44-D44)/D44*100</f>
        <v>#REF!</v>
      </c>
      <c r="I44" s="100" t="e">
        <f>+#REF!</f>
        <v>#REF!</v>
      </c>
      <c r="K44" s="101" t="e">
        <f>+#REF!</f>
        <v>#REF!</v>
      </c>
      <c r="M44" s="98" t="e">
        <f>(+I44-K44)/K44*100</f>
        <v>#REF!</v>
      </c>
      <c r="P44" s="100" t="e">
        <f>+#REF!</f>
        <v>#REF!</v>
      </c>
      <c r="Q44" s="102"/>
      <c r="R44" s="100" t="e">
        <f>+#REF!</f>
        <v>#REF!</v>
      </c>
      <c r="T44" s="98" t="e">
        <f>(+P44-R44)/R44*100</f>
        <v>#REF!</v>
      </c>
    </row>
    <row r="45" spans="1:20" ht="15" customHeight="1">
      <c r="B45" s="99"/>
      <c r="C45" s="100"/>
      <c r="D45" s="101"/>
      <c r="F45" s="98"/>
      <c r="I45" s="99"/>
      <c r="K45" s="101"/>
      <c r="M45" s="98"/>
      <c r="P45" s="99"/>
      <c r="Q45" s="102"/>
      <c r="R45" s="99"/>
    </row>
    <row r="46" spans="1:20" s="13" customFormat="1" ht="15" customHeight="1">
      <c r="A46" s="13" t="s">
        <v>30</v>
      </c>
      <c r="B46" s="100" t="e">
        <f>+#REF!</f>
        <v>#REF!</v>
      </c>
      <c r="C46" s="103"/>
      <c r="D46" s="106" t="e">
        <f>+#REF!</f>
        <v>#REF!</v>
      </c>
      <c r="E46" s="107"/>
      <c r="F46" s="108" t="e">
        <f>(+B46-D46)/D46*100</f>
        <v>#REF!</v>
      </c>
      <c r="I46" s="100" t="e">
        <f>+#REF!</f>
        <v>#REF!</v>
      </c>
      <c r="K46" s="106" t="e">
        <f>+#REF!</f>
        <v>#REF!</v>
      </c>
      <c r="M46" s="108" t="e">
        <f>(+I46-K46)/K46*100</f>
        <v>#REF!</v>
      </c>
      <c r="P46" s="109" t="e">
        <f>+#REF!</f>
        <v>#REF!</v>
      </c>
      <c r="Q46" s="105"/>
      <c r="R46" s="109" t="e">
        <f>+#REF!</f>
        <v>#REF!</v>
      </c>
      <c r="T46" s="108" t="e">
        <f>(+P46-R46)/R46*100</f>
        <v>#REF!</v>
      </c>
    </row>
    <row r="47" spans="1:20" ht="14.1" customHeight="1">
      <c r="B47" s="110"/>
      <c r="C47" s="100"/>
      <c r="D47" s="111"/>
      <c r="F47" s="112"/>
      <c r="I47" s="110"/>
      <c r="K47" s="111"/>
      <c r="M47" s="113"/>
      <c r="P47" s="114"/>
      <c r="R47" s="114"/>
    </row>
    <row r="48" spans="1:20" ht="14.1" customHeight="1">
      <c r="A48" s="2"/>
      <c r="B48" s="102"/>
      <c r="C48" s="100"/>
      <c r="D48" s="111"/>
      <c r="I48" s="102"/>
      <c r="K48" s="111"/>
      <c r="M48" s="13"/>
      <c r="P48" s="114"/>
      <c r="R48" s="114"/>
    </row>
    <row r="49" spans="1:21" ht="15.75" customHeight="1">
      <c r="A49" s="115" t="s">
        <v>31</v>
      </c>
      <c r="B49" s="116" t="e">
        <f>+#REF!</f>
        <v>#REF!</v>
      </c>
      <c r="C49" s="117"/>
      <c r="D49" s="118" t="e">
        <f>+#REF!</f>
        <v>#REF!</v>
      </c>
      <c r="E49" s="13"/>
      <c r="F49" s="108" t="e">
        <f>(B49-D49)/D49*100</f>
        <v>#REF!</v>
      </c>
      <c r="G49" s="13" t="s">
        <v>16</v>
      </c>
      <c r="H49" s="13"/>
      <c r="I49" s="119" t="e">
        <f>+#REF!</f>
        <v>#REF!</v>
      </c>
      <c r="J49" s="13"/>
      <c r="K49" s="120" t="e">
        <f>+#REF!</f>
        <v>#REF!</v>
      </c>
      <c r="L49" s="13"/>
      <c r="M49" s="108" t="e">
        <f>(I49-K49)/K49*100</f>
        <v>#REF!</v>
      </c>
      <c r="N49" s="13" t="s">
        <v>16</v>
      </c>
      <c r="O49" s="13"/>
      <c r="P49" s="119" t="e">
        <f>+#REF!</f>
        <v>#REF!</v>
      </c>
      <c r="Q49" s="13"/>
      <c r="R49" s="119" t="e">
        <f>+#REF!</f>
        <v>#REF!</v>
      </c>
      <c r="S49" s="13"/>
      <c r="T49" s="108" t="e">
        <f>(+P49-R49)/R49*100</f>
        <v>#REF!</v>
      </c>
      <c r="U49" s="3" t="s">
        <v>16</v>
      </c>
    </row>
    <row r="50" spans="1:21" ht="14.1" customHeight="1">
      <c r="A50" s="115"/>
      <c r="B50" s="121"/>
      <c r="C50" s="100"/>
      <c r="D50" s="122"/>
      <c r="F50" s="112"/>
      <c r="I50" s="121"/>
      <c r="K50" s="123"/>
      <c r="M50" s="112"/>
      <c r="P50" s="103"/>
      <c r="R50" s="103"/>
      <c r="T50" s="112"/>
    </row>
    <row r="51" spans="1:21" ht="14.1" customHeight="1">
      <c r="A51" s="115"/>
      <c r="B51" s="121"/>
      <c r="C51" s="100"/>
      <c r="D51" s="122"/>
      <c r="F51" s="112"/>
      <c r="I51" s="121"/>
      <c r="K51" s="123"/>
      <c r="M51" s="112"/>
      <c r="P51" s="103"/>
      <c r="R51" s="103"/>
      <c r="T51" s="112"/>
    </row>
    <row r="52" spans="1:21" ht="14.1" customHeight="1">
      <c r="A52" s="115"/>
      <c r="B52" s="121"/>
      <c r="C52" s="100"/>
      <c r="D52" s="122"/>
      <c r="F52" s="112"/>
      <c r="I52" s="121"/>
      <c r="K52" s="123"/>
      <c r="M52" s="112"/>
      <c r="P52" s="103"/>
      <c r="R52" s="103"/>
      <c r="T52" s="112"/>
    </row>
    <row r="53" spans="1:21" ht="14.1" customHeight="1">
      <c r="A53" s="115"/>
      <c r="B53" s="121"/>
      <c r="C53" s="100"/>
      <c r="D53" s="122"/>
      <c r="F53" s="112"/>
      <c r="I53" s="121"/>
      <c r="K53" s="123"/>
      <c r="M53" s="112"/>
      <c r="P53" s="103"/>
      <c r="R53" s="103"/>
      <c r="T53" s="112"/>
    </row>
    <row r="54" spans="1:21" ht="14.1" customHeight="1">
      <c r="A54" s="115"/>
      <c r="B54" s="121"/>
      <c r="C54" s="100"/>
      <c r="D54" s="122"/>
      <c r="F54" s="112"/>
      <c r="I54" s="121"/>
      <c r="K54" s="123"/>
      <c r="M54" s="112"/>
      <c r="P54" s="103"/>
      <c r="R54" s="103"/>
      <c r="T54" s="112"/>
    </row>
    <row r="55" spans="1:21" ht="16.5" customHeight="1">
      <c r="A55" s="3" t="s">
        <v>32</v>
      </c>
      <c r="B55" s="124" t="e">
        <f>+#REF!</f>
        <v>#REF!</v>
      </c>
      <c r="C55" s="100"/>
      <c r="D55" s="125" t="e">
        <f>+#REF!</f>
        <v>#REF!</v>
      </c>
      <c r="F55" s="108" t="e">
        <f>(+B55-D55)/D55*100</f>
        <v>#REF!</v>
      </c>
      <c r="I55" s="124" t="e">
        <f>+#REF!</f>
        <v>#REF!</v>
      </c>
      <c r="J55" s="102"/>
      <c r="K55" s="125" t="e">
        <f>+#REF!</f>
        <v>#REF!</v>
      </c>
      <c r="M55" s="108" t="e">
        <f>(+I55-K55)/K55*100</f>
        <v>#REF!</v>
      </c>
      <c r="P55" s="126" t="e">
        <f>+#REF!</f>
        <v>#REF!</v>
      </c>
      <c r="Q55" s="102"/>
      <c r="R55" s="127" t="e">
        <f>+#REF!</f>
        <v>#REF!</v>
      </c>
      <c r="T55" s="108" t="e">
        <f>(+P55-R55)/R55*100</f>
        <v>#REF!</v>
      </c>
    </row>
    <row r="56" spans="1:21" ht="14.1" customHeight="1">
      <c r="B56" s="105"/>
      <c r="C56" s="100"/>
      <c r="D56" s="105"/>
      <c r="F56" s="112"/>
      <c r="I56" s="105"/>
      <c r="K56" s="128"/>
      <c r="M56" s="112"/>
      <c r="P56" s="129"/>
      <c r="R56" s="129"/>
    </row>
    <row r="57" spans="1:21" ht="18.75" customHeight="1" thickBot="1">
      <c r="A57" s="2" t="s">
        <v>35</v>
      </c>
      <c r="B57" s="130" t="e">
        <f>+#REF!</f>
        <v>#REF!</v>
      </c>
      <c r="C57" s="96"/>
      <c r="D57" s="130" t="e">
        <f>+#REF!</f>
        <v>#REF!</v>
      </c>
      <c r="F57" s="131" t="e">
        <f>(+B57-D57)/D57*100</f>
        <v>#REF!</v>
      </c>
      <c r="G57" s="3" t="s">
        <v>16</v>
      </c>
      <c r="I57" s="132" t="e">
        <f>+#REF!</f>
        <v>#REF!</v>
      </c>
      <c r="K57" s="133" t="e">
        <f>+#REF!</f>
        <v>#REF!</v>
      </c>
      <c r="M57" s="131" t="e">
        <f>(+I57-K57)/K57*100</f>
        <v>#REF!</v>
      </c>
      <c r="N57" s="3" t="s">
        <v>16</v>
      </c>
      <c r="P57" s="132" t="e">
        <f>+#REF!</f>
        <v>#REF!</v>
      </c>
      <c r="R57" s="132" t="e">
        <f>+#REF!</f>
        <v>#REF!</v>
      </c>
      <c r="T57" s="131" t="e">
        <f>(+P57-R57)/R57*100</f>
        <v>#REF!</v>
      </c>
      <c r="U57" s="3" t="s">
        <v>16</v>
      </c>
    </row>
    <row r="58" spans="1:21" ht="14.1" customHeight="1" thickTop="1">
      <c r="A58" s="2"/>
      <c r="B58" s="13"/>
      <c r="D58" s="13"/>
      <c r="F58" s="112"/>
      <c r="I58" s="13"/>
      <c r="K58" s="13"/>
      <c r="M58" s="112"/>
      <c r="P58" s="13"/>
      <c r="R58" s="13"/>
      <c r="T58" s="112"/>
    </row>
    <row r="59" spans="1:21" ht="14.1" customHeight="1"/>
    <row r="60" spans="1:21" ht="14.1" customHeight="1">
      <c r="A60" s="3" t="s">
        <v>36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37</v>
      </c>
      <c r="B65" s="3" t="e">
        <f>B26+B28+B30+B32+B34+B36+B38+B40+B42+B44+B46</f>
        <v>#REF!</v>
      </c>
      <c r="D65" s="3" t="e">
        <f>D26+D28+D30+D32+D34+D36+D38+D40+D42+D44+D46</f>
        <v>#REF!</v>
      </c>
      <c r="F65" s="131" t="e">
        <f>(+B65-D65)/D65*100</f>
        <v>#REF!</v>
      </c>
      <c r="G65" s="14" t="s">
        <v>16</v>
      </c>
      <c r="I65" s="3" t="e">
        <f>I26+I28+I30+I32+I34+I36+I38+I40+I42+I44+I46</f>
        <v>#REF!</v>
      </c>
      <c r="K65" s="3" t="e">
        <f>K26+K28+K30+K32+K34+K36+K38+K40+K42+K44+K46</f>
        <v>#REF!</v>
      </c>
      <c r="M65" s="131" t="e">
        <f>(+I65-K65)/K65*100</f>
        <v>#REF!</v>
      </c>
      <c r="N65" s="14" t="s">
        <v>16</v>
      </c>
      <c r="P65" s="3" t="e">
        <f>P26+P28+P30+P32+P34+P36+P38+P40+P42+P44+P46</f>
        <v>#REF!</v>
      </c>
      <c r="R65" s="3" t="e">
        <f>R26+R28+R30+R32+R34+R36+R38+R40+R42+R44+R46</f>
        <v>#REF!</v>
      </c>
      <c r="T65" s="131" t="e">
        <f>(+P65-R65)/R65*100</f>
        <v>#REF!</v>
      </c>
      <c r="U65" s="14" t="s">
        <v>16</v>
      </c>
    </row>
    <row r="66" spans="1:21" ht="18" customHeight="1" thickTop="1">
      <c r="F66" s="112"/>
      <c r="G66" s="14"/>
      <c r="M66" s="112"/>
      <c r="N66" s="14"/>
      <c r="T66" s="112"/>
      <c r="U66" s="14"/>
    </row>
    <row r="67" spans="1:21" ht="21.75" customHeight="1">
      <c r="F67" s="112"/>
      <c r="G67" s="14"/>
      <c r="M67" s="112"/>
      <c r="N67" s="14"/>
      <c r="T67" s="112"/>
      <c r="U67" s="14"/>
    </row>
    <row r="68" spans="1:21" ht="13.5" customHeight="1">
      <c r="F68" s="112"/>
      <c r="G68" s="14"/>
      <c r="M68" s="112"/>
      <c r="N68" s="14"/>
      <c r="T68" s="112"/>
      <c r="U68" s="14"/>
    </row>
    <row r="69" spans="1:21" ht="16.5" customHeight="1">
      <c r="A69" s="21" t="s">
        <v>46</v>
      </c>
      <c r="F69" s="112"/>
      <c r="G69" s="14"/>
      <c r="M69" s="112"/>
      <c r="N69" s="14"/>
      <c r="T69" s="112"/>
      <c r="U69" s="14"/>
    </row>
    <row r="70" spans="1:21" ht="15.75" customHeight="1">
      <c r="A70" s="3" t="s">
        <v>39</v>
      </c>
      <c r="F70" s="112"/>
      <c r="G70" s="14"/>
      <c r="M70" s="112"/>
      <c r="N70" s="14"/>
      <c r="T70" s="112"/>
      <c r="U70" s="14"/>
    </row>
    <row r="71" spans="1:21" ht="14.1" customHeight="1">
      <c r="A71" s="3" t="s">
        <v>47</v>
      </c>
    </row>
    <row r="72" spans="1:21" ht="14.1" customHeight="1">
      <c r="F72" s="17"/>
      <c r="M72" s="17"/>
    </row>
    <row r="73" spans="1:21" ht="14.1" customHeight="1">
      <c r="F73" s="17"/>
      <c r="M73" s="17"/>
    </row>
    <row r="74" spans="1:21" ht="14.1" customHeight="1">
      <c r="F74" s="17"/>
      <c r="M74" s="17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</row>
    <row r="82" spans="1:1" ht="14.1" customHeight="1"/>
    <row r="83" spans="1:1" ht="14.1" customHeight="1">
      <c r="A83" s="15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8757915212F14AA24455DE523231E7" ma:contentTypeVersion="25" ma:contentTypeDescription="Create a new document." ma:contentTypeScope="" ma:versionID="b4f4cf88ad0f07cf0352e80afb592107">
  <xsd:schema xmlns:xsd="http://www.w3.org/2001/XMLSchema" xmlns:xs="http://www.w3.org/2001/XMLSchema" xmlns:p="http://schemas.microsoft.com/office/2006/metadata/properties" xmlns:ns2="4cf0c454-b52b-4add-bbd7-1d94e9ce21aa" xmlns:ns3="caaf343a-6bd7-46c4-bea5-070c8e445426" targetNamespace="http://schemas.microsoft.com/office/2006/metadata/properties" ma:root="true" ma:fieldsID="a11814879d2bf54356715b804c7ff841" ns2:_="" ns3:_="">
    <xsd:import namespace="4cf0c454-b52b-4add-bbd7-1d94e9ce21aa"/>
    <xsd:import namespace="caaf343a-6bd7-46c4-bea5-070c8e4454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Owner" minOccurs="0"/>
                <xsd:element ref="ns2:DueDate" minOccurs="0"/>
                <xsd:element ref="ns2:Status" minOccurs="0"/>
                <xsd:element ref="ns2:FiscalCost" minOccurs="0"/>
                <xsd:element ref="ns2:link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f0c454-b52b-4add-bbd7-1d94e9ce21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1e61217-37f3-4b58-8c2d-239b51c5d0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0" nillable="true" ma:displayName="Owner" ma:format="Dropdown" ma:list="UserInfo" ma:SharePointGroup="0" ma:internalName="Own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ueDate" ma:index="21" nillable="true" ma:displayName="Due Date" ma:format="DateOnly" ma:internalName="DueDate">
      <xsd:simpleType>
        <xsd:restriction base="dms:DateTime"/>
      </xsd:simpleType>
    </xsd:element>
    <xsd:element name="Status" ma:index="22" nillable="true" ma:displayName="Status" ma:format="Dropdown" ma:internalName="Status">
      <xsd:simpleType>
        <xsd:restriction base="dms:Choice">
          <xsd:enumeration value="Draft"/>
          <xsd:enumeration value="Review"/>
          <xsd:enumeration value="Complete"/>
        </xsd:restriction>
      </xsd:simpleType>
    </xsd:element>
    <xsd:element name="FiscalCost" ma:index="23" nillable="true" ma:displayName="Fiscal Cost" ma:format="$123,456.00 (United States)" ma:LCID="1033" ma:internalName="FiscalCost">
      <xsd:simpleType>
        <xsd:restriction base="dms:Currency"/>
      </xsd:simpleType>
    </xsd:element>
    <xsd:element name="links" ma:index="24" nillable="true" ma:displayName="Fiscal Notes" ma:format="Hyperlink" ma:internalName="link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f343a-6bd7-46c4-bea5-070c8e44542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0fac33d-6963-45d4-bed6-a509461179c5}" ma:internalName="TaxCatchAll" ma:readOnly="false" ma:showField="CatchAllData" ma:web="caaf343a-6bd7-46c4-bea5-070c8e4454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af343a-6bd7-46c4-bea5-070c8e445426" xsi:nil="true"/>
    <links xmlns="4cf0c454-b52b-4add-bbd7-1d94e9ce21aa">
      <Url xsi:nil="true"/>
      <Description xsi:nil="true"/>
    </links>
    <lcf76f155ced4ddcb4097134ff3c332f xmlns="4cf0c454-b52b-4add-bbd7-1d94e9ce21aa">
      <Terms xmlns="http://schemas.microsoft.com/office/infopath/2007/PartnerControls"/>
    </lcf76f155ced4ddcb4097134ff3c332f>
    <Status xmlns="4cf0c454-b52b-4add-bbd7-1d94e9ce21aa" xsi:nil="true"/>
    <FiscalCost xmlns="4cf0c454-b52b-4add-bbd7-1d94e9ce21aa" xsi:nil="true"/>
    <Owner xmlns="4cf0c454-b52b-4add-bbd7-1d94e9ce21aa">
      <UserInfo>
        <DisplayName/>
        <AccountId xsi:nil="true"/>
        <AccountType/>
      </UserInfo>
    </Owner>
    <DueDate xmlns="4cf0c454-b52b-4add-bbd7-1d94e9ce21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BCCC5A-0618-4EE8-B843-4F3E94B1725D}"/>
</file>

<file path=customXml/itemProps2.xml><?xml version="1.0" encoding="utf-8"?>
<ds:datastoreItem xmlns:ds="http://schemas.openxmlformats.org/officeDocument/2006/customXml" ds:itemID="{0BAF1BA6-7738-4F7D-9463-E08EBB8ECB26}"/>
</file>

<file path=customXml/itemProps3.xml><?xml version="1.0" encoding="utf-8"?>
<ds:datastoreItem xmlns:ds="http://schemas.openxmlformats.org/officeDocument/2006/customXml" ds:itemID="{8215D974-8E29-4223-A69B-1B2423ECDB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Ruettgers, Julie</dc:creator>
  <cp:keywords/>
  <dc:description/>
  <cp:lastModifiedBy>Haug, Dan</cp:lastModifiedBy>
  <cp:revision/>
  <dcterms:created xsi:type="dcterms:W3CDTF">1999-11-01T21:25:47Z</dcterms:created>
  <dcterms:modified xsi:type="dcterms:W3CDTF">2025-09-05T18:30:48Z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0x010100CF8757915212F14AA24455DE523231E7</vt:lpwstr>
  </property>
  <property fmtid="{D5CDD505-2E9C-101B-9397-08002B2CF9AE}" pid="5" name="MediaServiceImageTags">
    <vt:lpwstr/>
  </property>
</Properties>
</file>