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SERVICES'!$A$6:$J$377</definedName>
  </definedNames>
  <calcPr calcId="162913"/>
</workbook>
</file>

<file path=xl/calcChain.xml><?xml version="1.0" encoding="utf-8"?>
<calcChain xmlns="http://schemas.openxmlformats.org/spreadsheetml/2006/main">
  <c r="T369" i="5" l="1"/>
  <c r="I94" i="9"/>
  <c r="I91" i="9"/>
  <c r="I383" i="5"/>
  <c r="I381" i="5"/>
  <c r="I382" i="5"/>
  <c r="I384" i="5"/>
  <c r="I387" i="5"/>
  <c r="I380" i="5"/>
  <c r="I379" i="5" l="1"/>
  <c r="I240" i="4"/>
  <c r="I241" i="4"/>
  <c r="I243" i="4" s="1"/>
  <c r="I23" i="3"/>
  <c r="I378" i="5"/>
  <c r="I376" i="5" l="1"/>
  <c r="I30" i="8"/>
  <c r="I28" i="8"/>
  <c r="I377" i="5" l="1"/>
  <c r="I89" i="9" l="1"/>
  <c r="I373" i="5"/>
  <c r="I374" i="5"/>
  <c r="I375" i="5"/>
  <c r="I370" i="5" l="1"/>
  <c r="I372" i="5" l="1"/>
  <c r="I371" i="5" l="1"/>
  <c r="I369" i="5" l="1"/>
  <c r="I367" i="5"/>
  <c r="I364" i="5" l="1"/>
  <c r="I32" i="8"/>
  <c r="I239" i="4"/>
  <c r="I22" i="3"/>
  <c r="I368" i="5"/>
  <c r="I366" i="5"/>
  <c r="I88" i="9"/>
  <c r="I20" i="9" l="1"/>
  <c r="I85" i="9" l="1"/>
  <c r="I365" i="5" l="1"/>
  <c r="I196" i="5" l="1"/>
  <c r="I363" i="5" l="1"/>
  <c r="I166" i="5" l="1"/>
  <c r="I168" i="5"/>
  <c r="I362" i="5"/>
  <c r="I361" i="5"/>
  <c r="I360" i="5"/>
  <c r="I58" i="7" l="1"/>
  <c r="I238" i="4"/>
  <c r="I87" i="9" l="1"/>
  <c r="I359" i="5"/>
  <c r="I358" i="5"/>
  <c r="I357" i="5"/>
  <c r="I356" i="5"/>
  <c r="I355" i="5" l="1"/>
  <c r="I354" i="5" l="1"/>
  <c r="I237" i="4" l="1"/>
  <c r="I352" i="5"/>
  <c r="I351" i="5"/>
  <c r="I350" i="5"/>
  <c r="I349" i="5"/>
  <c r="I84" i="9"/>
  <c r="I348" i="5" l="1"/>
  <c r="I347" i="5"/>
  <c r="I346" i="5"/>
  <c r="I345" i="5"/>
  <c r="I344" i="5"/>
  <c r="I236" i="4"/>
  <c r="I343" i="5"/>
  <c r="I342" i="5"/>
  <c r="I341" i="5"/>
  <c r="I340" i="5"/>
  <c r="I353" i="5"/>
  <c r="J21" i="14" l="1"/>
  <c r="I235" i="4"/>
  <c r="I234" i="4"/>
  <c r="I339" i="5"/>
  <c r="I338" i="5"/>
  <c r="I79" i="9" l="1"/>
  <c r="I73" i="9"/>
  <c r="I57" i="7" l="1"/>
  <c r="I337" i="5"/>
  <c r="I336" i="5"/>
  <c r="I335" i="5"/>
  <c r="I334" i="5"/>
  <c r="I333" i="5"/>
  <c r="I86" i="11"/>
  <c r="I85" i="11"/>
  <c r="J20" i="14"/>
  <c r="I332" i="5"/>
  <c r="I24" i="8" l="1"/>
  <c r="I21" i="8"/>
  <c r="I18" i="8"/>
  <c r="I87" i="11" l="1"/>
  <c r="I57" i="9" l="1"/>
  <c r="I233" i="4" l="1"/>
  <c r="I84" i="11"/>
  <c r="I232" i="4"/>
  <c r="I331" i="5"/>
  <c r="I231" i="4" l="1"/>
  <c r="I82" i="9"/>
  <c r="J19" i="14"/>
  <c r="I330" i="5"/>
  <c r="I329" i="5"/>
  <c r="I328" i="5"/>
  <c r="I327" i="5"/>
  <c r="I326" i="5"/>
  <c r="I77" i="9" l="1"/>
  <c r="I83" i="9"/>
  <c r="I230" i="4" l="1"/>
  <c r="I325" i="5"/>
  <c r="I83" i="11" l="1"/>
  <c r="I55" i="11" l="1"/>
  <c r="I46" i="11"/>
  <c r="I82" i="11" l="1"/>
  <c r="I324" i="5"/>
  <c r="I323" i="5"/>
  <c r="I317" i="5" l="1"/>
  <c r="I318" i="5"/>
  <c r="I319" i="5"/>
  <c r="I320" i="5"/>
  <c r="I321" i="5"/>
  <c r="I322" i="5"/>
  <c r="I228" i="4"/>
  <c r="I229" i="4"/>
  <c r="I81" i="9" l="1"/>
  <c r="I81" i="11"/>
  <c r="I227" i="4"/>
  <c r="I21" i="3"/>
  <c r="I316" i="5"/>
  <c r="I315" i="5"/>
  <c r="I76" i="9"/>
  <c r="I314" i="5"/>
  <c r="I313" i="5"/>
  <c r="I312" i="5"/>
  <c r="I311" i="5"/>
  <c r="I310" i="5"/>
  <c r="I226" i="4"/>
  <c r="I309" i="5"/>
  <c r="I306" i="5" l="1"/>
  <c r="I225" i="4"/>
  <c r="I308" i="5"/>
  <c r="I307" i="5"/>
  <c r="I75" i="9"/>
  <c r="I224" i="4"/>
  <c r="I27" i="8"/>
  <c r="I305" i="5"/>
  <c r="I304" i="5"/>
  <c r="I303" i="5"/>
  <c r="I223" i="4"/>
  <c r="I302" i="5"/>
  <c r="I301" i="5"/>
  <c r="I300" i="5"/>
  <c r="J18" i="14"/>
  <c r="I28" i="10"/>
  <c r="I12" i="17"/>
  <c r="I299" i="5"/>
  <c r="I298" i="5" l="1"/>
  <c r="I26" i="8"/>
  <c r="I222" i="4"/>
  <c r="I10" i="17"/>
  <c r="I11" i="17"/>
  <c r="I72" i="9"/>
  <c r="I297" i="5"/>
  <c r="I296" i="5"/>
  <c r="I221" i="4"/>
  <c r="I295" i="5"/>
  <c r="I294" i="5"/>
  <c r="I71" i="9"/>
  <c r="I70" i="9"/>
  <c r="I293" i="5"/>
  <c r="I77" i="11" l="1"/>
  <c r="I220" i="4" l="1"/>
  <c r="I292" i="5"/>
  <c r="I291" i="5"/>
  <c r="I290" i="5"/>
  <c r="I79" i="11"/>
  <c r="I9" i="17"/>
  <c r="I76" i="11"/>
  <c r="I80" i="11"/>
  <c r="I289" i="5"/>
  <c r="I288" i="5"/>
  <c r="I69" i="9"/>
  <c r="I287" i="5"/>
  <c r="I219" i="4"/>
  <c r="I8" i="17"/>
  <c r="I74" i="11"/>
  <c r="I75" i="11"/>
  <c r="I286" i="5"/>
  <c r="I285" i="5"/>
  <c r="I284" i="5"/>
  <c r="I20" i="3"/>
  <c r="I68" i="9"/>
  <c r="I67" i="9"/>
  <c r="I7" i="17"/>
  <c r="I283" i="5"/>
  <c r="I282" i="5"/>
  <c r="I281" i="5"/>
  <c r="I218" i="4"/>
  <c r="I217" i="4"/>
  <c r="I216" i="4"/>
  <c r="I6" i="17"/>
  <c r="I280" i="5"/>
  <c r="I279" i="5"/>
  <c r="I278" i="5"/>
  <c r="I277" i="5"/>
  <c r="I19" i="3"/>
  <c r="I276" i="5"/>
  <c r="I215" i="4"/>
  <c r="I214" i="4"/>
  <c r="I268" i="5"/>
  <c r="I72" i="11"/>
  <c r="I207" i="4"/>
  <c r="I206" i="4"/>
  <c r="I267" i="5"/>
  <c r="I266" i="5"/>
  <c r="I265" i="5"/>
  <c r="I205" i="4"/>
  <c r="I65" i="9"/>
  <c r="I64" i="9"/>
  <c r="I264" i="5"/>
  <c r="I55" i="7"/>
  <c r="I56" i="7"/>
  <c r="I213" i="4"/>
  <c r="I5" i="17"/>
  <c r="I275" i="5"/>
  <c r="I212" i="4"/>
  <c r="I274" i="5"/>
  <c r="I211" i="4"/>
  <c r="I54" i="2"/>
  <c r="I210" i="4"/>
  <c r="I273" i="5"/>
  <c r="I66" i="9"/>
  <c r="I209" i="4"/>
  <c r="I272" i="5"/>
  <c r="I4" i="17"/>
  <c r="I27" i="10"/>
  <c r="I26" i="10"/>
  <c r="I271" i="5"/>
  <c r="I270" i="5"/>
  <c r="I269" i="5"/>
  <c r="I208" i="4"/>
  <c r="I194" i="4"/>
  <c r="I52" i="7"/>
  <c r="I54" i="7"/>
  <c r="I204" i="4"/>
  <c r="I263" i="5"/>
  <c r="I262" i="5"/>
  <c r="I203" i="4"/>
  <c r="I261" i="5"/>
  <c r="I63" i="9"/>
  <c r="I260" i="5"/>
  <c r="I259" i="5"/>
  <c r="I202" i="4"/>
  <c r="I258" i="5"/>
  <c r="I62" i="9"/>
  <c r="I257" i="5"/>
  <c r="I201" i="4"/>
  <c r="I256" i="5"/>
  <c r="I255" i="5"/>
  <c r="I200" i="4"/>
  <c r="I61" i="9"/>
  <c r="I254" i="5"/>
  <c r="I253" i="5"/>
  <c r="I252" i="5"/>
  <c r="I199" i="4"/>
  <c r="I198" i="4"/>
  <c r="I250" i="5"/>
  <c r="I251" i="5"/>
  <c r="I249" i="5" l="1"/>
  <c r="I248" i="5"/>
  <c r="I247" i="5"/>
  <c r="I246" i="5"/>
  <c r="I60" i="9"/>
  <c r="I245" i="5"/>
  <c r="I197" i="4"/>
  <c r="I196" i="4"/>
  <c r="I193" i="4"/>
  <c r="I18" i="3"/>
  <c r="I192" i="4"/>
  <c r="I236" i="5"/>
  <c r="I235" i="5"/>
  <c r="I234" i="5"/>
  <c r="I189" i="4"/>
  <c r="I188" i="4"/>
  <c r="I190" i="4"/>
  <c r="I240" i="5"/>
  <c r="I239" i="5"/>
  <c r="I238" i="5"/>
  <c r="I237" i="5"/>
  <c r="I244" i="5"/>
  <c r="I191" i="4"/>
  <c r="I243" i="5"/>
  <c r="I242" i="5"/>
  <c r="I241" i="5"/>
  <c r="I59" i="9"/>
  <c r="I165" i="4"/>
  <c r="I176" i="5"/>
  <c r="I233" i="5"/>
  <c r="I232" i="5"/>
  <c r="I231" i="5"/>
  <c r="I230" i="5"/>
  <c r="I229" i="5"/>
  <c r="I228" i="5"/>
  <c r="I187" i="4"/>
  <c r="I70" i="11"/>
  <c r="I71" i="11"/>
  <c r="I73" i="11"/>
  <c r="I88" i="11"/>
  <c r="I186" i="4"/>
  <c r="I227" i="5"/>
  <c r="I226" i="5"/>
  <c r="I185" i="4"/>
  <c r="I184" i="4"/>
  <c r="I225" i="5"/>
  <c r="I224" i="5"/>
  <c r="I223" i="5"/>
  <c r="I222" i="5"/>
  <c r="I183" i="4"/>
  <c r="I182" i="4"/>
  <c r="I181" i="4"/>
  <c r="I221" i="5"/>
  <c r="I220" i="5"/>
  <c r="I8" i="21"/>
  <c r="I53" i="2"/>
  <c r="I69" i="11"/>
  <c r="I68" i="11"/>
  <c r="I219" i="5"/>
  <c r="I218" i="5"/>
  <c r="I217" i="5"/>
  <c r="I216" i="5"/>
  <c r="I148" i="4"/>
  <c r="I146" i="4"/>
  <c r="I215" i="5"/>
  <c r="I180" i="4"/>
  <c r="I179" i="4"/>
  <c r="I178" i="4"/>
  <c r="I177" i="4"/>
  <c r="I176" i="4"/>
  <c r="I175" i="4"/>
  <c r="I214" i="5"/>
  <c r="I213" i="5"/>
  <c r="I212" i="5"/>
  <c r="I174" i="4"/>
  <c r="I173" i="4"/>
  <c r="I172" i="4"/>
  <c r="I17" i="3"/>
  <c r="I16" i="3"/>
  <c r="I211" i="5"/>
  <c r="I210" i="5"/>
  <c r="I209" i="5"/>
  <c r="I171" i="4"/>
  <c r="I170" i="4"/>
  <c r="I169" i="4"/>
  <c r="I168" i="4"/>
  <c r="I167" i="4"/>
  <c r="I208" i="5"/>
  <c r="I129" i="4"/>
  <c r="I127" i="4"/>
  <c r="I207" i="5" l="1"/>
  <c r="I206" i="5"/>
  <c r="I164" i="4"/>
  <c r="I163" i="4"/>
  <c r="I205" i="5"/>
  <c r="I204" i="5"/>
  <c r="I203" i="5"/>
  <c r="I202" i="5"/>
  <c r="I75" i="4"/>
  <c r="I118" i="4"/>
  <c r="I201" i="5"/>
  <c r="I56" i="9"/>
  <c r="I158" i="5"/>
  <c r="I150" i="5"/>
  <c r="I95" i="5"/>
  <c r="I74" i="5"/>
  <c r="I200" i="5"/>
  <c r="I67" i="11"/>
  <c r="I44" i="9"/>
  <c r="I199" i="5"/>
  <c r="I198" i="5"/>
  <c r="I162" i="4"/>
  <c r="I55" i="9"/>
  <c r="J10" i="15"/>
  <c r="I23" i="8"/>
  <c r="I52" i="2"/>
  <c r="I195" i="5"/>
  <c r="I15" i="3"/>
  <c r="I12" i="3"/>
  <c r="I194" i="5"/>
  <c r="I161" i="4"/>
  <c r="I160" i="4"/>
  <c r="I20" i="8"/>
  <c r="I159" i="4"/>
  <c r="I193" i="5"/>
  <c r="I192" i="5"/>
  <c r="I191" i="5"/>
  <c r="I7" i="21"/>
  <c r="I190" i="5"/>
  <c r="I54" i="9"/>
  <c r="I158" i="4"/>
  <c r="I157" i="4"/>
  <c r="I189" i="5"/>
  <c r="I188" i="5"/>
  <c r="I6" i="21"/>
  <c r="I10" i="21" s="1"/>
  <c r="B42" i="1" s="1"/>
  <c r="I65" i="11"/>
  <c r="I64" i="11"/>
  <c r="I44" i="5"/>
  <c r="I145" i="5"/>
  <c r="I141" i="5"/>
  <c r="I49" i="5"/>
  <c r="I47" i="5"/>
  <c r="I38" i="5"/>
  <c r="I35" i="5"/>
  <c r="I30" i="5"/>
  <c r="I22" i="5"/>
  <c r="J9" i="15"/>
  <c r="I187" i="5"/>
  <c r="I186" i="5"/>
  <c r="I63" i="11"/>
  <c r="I185" i="5"/>
  <c r="I184" i="5"/>
  <c r="I156" i="4"/>
  <c r="I51" i="9"/>
  <c r="I24" i="9"/>
  <c r="I52" i="9"/>
  <c r="I53" i="9"/>
  <c r="I155" i="4"/>
  <c r="I183" i="5"/>
  <c r="I182" i="5"/>
  <c r="I154" i="4"/>
  <c r="J17" i="14"/>
  <c r="J7" i="15"/>
  <c r="J8" i="15"/>
  <c r="I62" i="11"/>
  <c r="I61" i="11"/>
  <c r="I181" i="5"/>
  <c r="I153" i="4"/>
  <c r="I180" i="5"/>
  <c r="I3" i="19"/>
  <c r="I6" i="19" s="1"/>
  <c r="B40" i="1" s="1"/>
  <c r="I179" i="5"/>
  <c r="I178" i="5"/>
  <c r="I59" i="11"/>
  <c r="I60" i="11"/>
  <c r="I152" i="4"/>
  <c r="I177" i="5"/>
  <c r="B14" i="1" l="1"/>
  <c r="I15" i="8"/>
  <c r="I151" i="4"/>
  <c r="I173" i="5"/>
  <c r="I172" i="5"/>
  <c r="I150" i="4"/>
  <c r="I171" i="5"/>
  <c r="I149" i="4"/>
  <c r="I51" i="2"/>
  <c r="I50" i="7"/>
  <c r="I170" i="5"/>
  <c r="I169" i="5"/>
  <c r="I165" i="5"/>
  <c r="I57" i="11"/>
  <c r="I58" i="11"/>
  <c r="J16" i="14"/>
  <c r="I3" i="18"/>
  <c r="I6" i="18" s="1"/>
  <c r="B38" i="1" s="1"/>
  <c r="I164" i="5"/>
  <c r="I163" i="5"/>
  <c r="I162" i="5"/>
  <c r="I161" i="5"/>
  <c r="I49" i="9"/>
  <c r="I159" i="5"/>
  <c r="I160" i="5"/>
  <c r="I144" i="4"/>
  <c r="I143" i="4"/>
  <c r="I156" i="5"/>
  <c r="I142" i="4"/>
  <c r="I141" i="4"/>
  <c r="I155" i="5"/>
  <c r="I154" i="5"/>
  <c r="I48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4" i="11"/>
  <c r="I46" i="9"/>
  <c r="I47" i="9"/>
  <c r="I134" i="4"/>
  <c r="I135" i="4"/>
  <c r="I53" i="11"/>
  <c r="I52" i="11"/>
  <c r="I51" i="11"/>
  <c r="I50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9" i="11"/>
  <c r="I48" i="11"/>
  <c r="I45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5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2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1" i="9"/>
  <c r="I104" i="4"/>
  <c r="I103" i="4"/>
  <c r="I102" i="4"/>
  <c r="I40" i="5"/>
  <c r="A10" i="1"/>
  <c r="I40" i="9"/>
  <c r="I48" i="7"/>
  <c r="I101" i="4" l="1"/>
  <c r="I100" i="4"/>
  <c r="I47" i="7"/>
  <c r="I99" i="4"/>
  <c r="I98" i="4"/>
  <c r="I46" i="7"/>
  <c r="I97" i="4" l="1"/>
  <c r="I39" i="9"/>
  <c r="I45" i="7" l="1"/>
  <c r="I38" i="9"/>
  <c r="I96" i="4"/>
  <c r="I32" i="11"/>
  <c r="I37" i="9" l="1"/>
  <c r="I95" i="4"/>
  <c r="I94" i="4"/>
  <c r="I93" i="4"/>
  <c r="I32" i="5"/>
  <c r="I19" i="5"/>
  <c r="I92" i="4"/>
  <c r="I91" i="4"/>
  <c r="I31" i="5"/>
  <c r="I44" i="7" l="1"/>
  <c r="I90" i="4"/>
  <c r="I89" i="4"/>
  <c r="I36" i="9"/>
  <c r="I27" i="5"/>
  <c r="I35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4" i="9"/>
  <c r="I70" i="4"/>
  <c r="I20" i="7"/>
  <c r="I19" i="7"/>
  <c r="I69" i="4"/>
  <c r="I26" i="11"/>
  <c r="I21" i="10"/>
  <c r="I33" i="9"/>
  <c r="I18" i="7"/>
  <c r="I17" i="7"/>
  <c r="I68" i="4"/>
  <c r="I67" i="4"/>
  <c r="I32" i="9"/>
  <c r="I66" i="4"/>
  <c r="I64" i="4"/>
  <c r="I16" i="7"/>
  <c r="I31" i="9"/>
  <c r="I45" i="2"/>
  <c r="I30" i="9"/>
  <c r="I65" i="4"/>
  <c r="I23" i="11"/>
  <c r="I22" i="11"/>
  <c r="I44" i="2"/>
  <c r="I29" i="9"/>
  <c r="I63" i="4"/>
  <c r="I62" i="4"/>
  <c r="I61" i="4"/>
  <c r="I13" i="10"/>
  <c r="I14" i="7"/>
  <c r="I15" i="7"/>
  <c r="I28" i="9"/>
  <c r="I60" i="4"/>
  <c r="I59" i="4"/>
  <c r="I27" i="9"/>
  <c r="I21" i="11"/>
  <c r="I20" i="11"/>
  <c r="I58" i="4"/>
  <c r="I43" i="2"/>
  <c r="I57" i="4"/>
  <c r="I56" i="4"/>
  <c r="I26" i="9"/>
  <c r="I55" i="4"/>
  <c r="I19" i="11"/>
  <c r="I17" i="5"/>
  <c r="I42" i="2"/>
  <c r="I41" i="2"/>
  <c r="I40" i="2"/>
  <c r="I54" i="4"/>
  <c r="I16" i="5"/>
  <c r="I53" i="4"/>
  <c r="I25" i="9"/>
  <c r="I12" i="5"/>
  <c r="I10" i="5"/>
  <c r="I39" i="2"/>
  <c r="I38" i="2"/>
  <c r="I13" i="7"/>
  <c r="I52" i="4"/>
  <c r="I22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6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60" i="7" s="1"/>
  <c r="B16" i="1" s="1"/>
  <c r="I13" i="9"/>
  <c r="I8" i="2"/>
  <c r="I6" i="2"/>
  <c r="I9" i="2"/>
  <c r="I8" i="11"/>
  <c r="I6" i="11"/>
  <c r="I91" i="11" s="1"/>
  <c r="B24" i="1" s="1"/>
  <c r="I18" i="9"/>
  <c r="I12" i="9"/>
  <c r="I8" i="9"/>
  <c r="I6" i="9"/>
  <c r="I7" i="9"/>
  <c r="I9" i="9"/>
  <c r="I10" i="9"/>
  <c r="I11" i="9"/>
  <c r="I16" i="9"/>
  <c r="I7" i="5"/>
  <c r="A24" i="1"/>
  <c r="A22" i="1"/>
  <c r="A20" i="1"/>
  <c r="A18" i="1"/>
  <c r="A16" i="1"/>
  <c r="A14" i="1"/>
  <c r="A12" i="1"/>
  <c r="A8" i="1"/>
  <c r="B20" i="1" l="1"/>
  <c r="B12" i="1"/>
  <c r="I57" i="2"/>
  <c r="B8" i="1" s="1"/>
  <c r="I36" i="8"/>
  <c r="B18" i="1" s="1"/>
  <c r="J16" i="12"/>
  <c r="B26" i="1" s="1"/>
  <c r="I31" i="10"/>
  <c r="B22" i="1" s="1"/>
  <c r="B43" i="1" l="1"/>
</calcChain>
</file>

<file path=xl/sharedStrings.xml><?xml version="1.0" encoding="utf-8"?>
<sst xmlns="http://schemas.openxmlformats.org/spreadsheetml/2006/main" count="3694" uniqueCount="1395">
  <si>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</si>
  <si>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</si>
  <si>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</si>
  <si>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</si>
  <si>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</si>
  <si>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</si>
  <si>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</si>
  <si>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</si>
  <si>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</si>
  <si>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</si>
  <si>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</si>
  <si>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</si>
  <si>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</si>
  <si>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</si>
  <si>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</si>
  <si>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</si>
  <si>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</si>
  <si>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</si>
  <si>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</si>
  <si>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</si>
  <si>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</si>
  <si>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</si>
  <si>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</si>
  <si>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</si>
  <si>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</si>
  <si>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</si>
  <si>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</si>
  <si>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</si>
  <si>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</si>
  <si>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</si>
  <si>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</si>
  <si>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</si>
  <si>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</si>
  <si>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</si>
  <si>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</si>
  <si>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</si>
  <si>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</si>
  <si>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</si>
  <si>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</si>
  <si>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</si>
  <si>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</si>
  <si>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</si>
  <si>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</si>
  <si>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</si>
  <si>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</si>
  <si>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</si>
  <si>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</si>
  <si>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</si>
  <si>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</si>
  <si>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</si>
  <si>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</si>
  <si>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</si>
  <si>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</si>
  <si>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</si>
  <si>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</si>
  <si>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</si>
  <si>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</si>
  <si>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</si>
  <si>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</si>
  <si>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</si>
  <si>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</si>
  <si>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</si>
  <si>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</si>
  <si>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</si>
  <si>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</si>
  <si>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</si>
  <si>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</si>
  <si>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</si>
  <si>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</si>
  <si>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</si>
  <si>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</si>
  <si>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</si>
  <si>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</si>
  <si>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</si>
  <si>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</si>
  <si>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</si>
  <si>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</si>
  <si>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</si>
  <si>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</si>
  <si>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</si>
  <si>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</si>
  <si>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</si>
  <si>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</si>
  <si>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</si>
  <si>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</si>
  <si>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</si>
  <si>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</si>
  <si>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</si>
  <si>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</si>
  <si>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</si>
  <si>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</si>
  <si>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</si>
  <si>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</si>
  <si>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</si>
  <si>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</si>
  <si>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</si>
  <si>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</si>
  <si>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</si>
  <si>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</si>
  <si>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</si>
  <si>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</si>
  <si>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</si>
  <si>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</si>
  <si>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</si>
  <si>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</si>
  <si>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</si>
  <si>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</si>
  <si>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</si>
  <si>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</si>
  <si>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</si>
  <si>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</si>
  <si>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</si>
  <si>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</si>
  <si>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</si>
  <si>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</si>
  <si>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</si>
  <si>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</si>
  <si>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</si>
  <si>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</si>
  <si>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</si>
  <si>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</si>
  <si>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</si>
  <si>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</si>
  <si>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</si>
  <si>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</si>
  <si>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</si>
  <si>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</si>
  <si>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</si>
  <si>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</si>
  <si>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</si>
  <si>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</si>
  <si>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</si>
  <si>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</si>
  <si>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</si>
  <si>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</si>
  <si>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</si>
  <si>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</si>
  <si>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</si>
  <si>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</si>
  <si>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</si>
  <si>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</si>
  <si>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</si>
  <si>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</si>
  <si>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</si>
  <si>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</si>
  <si>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</si>
  <si>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</si>
  <si>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</si>
  <si>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</si>
  <si>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</si>
  <si>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</si>
  <si>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</si>
  <si>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</si>
  <si>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</si>
  <si>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</si>
  <si>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</si>
  <si>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</si>
  <si>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</si>
  <si>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</si>
  <si>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</si>
  <si>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</si>
  <si>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</si>
  <si>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</si>
  <si>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</si>
  <si>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</si>
  <si>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</si>
  <si>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</si>
  <si>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</si>
  <si>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</si>
  <si>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</si>
  <si>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</si>
  <si>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</si>
  <si>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</si>
  <si>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</si>
  <si>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</si>
  <si>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</si>
  <si>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</si>
  <si>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</si>
  <si>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</si>
  <si>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</si>
  <si>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</si>
  <si>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</si>
  <si>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</si>
  <si>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</si>
  <si>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</si>
  <si>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</si>
  <si>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</si>
  <si>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</si>
  <si>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</si>
  <si>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</si>
  <si>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</si>
  <si>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</si>
  <si>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</si>
  <si>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</si>
  <si>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</si>
  <si>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</si>
  <si>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</si>
  <si>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</si>
  <si>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</si>
  <si>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</si>
  <si>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</si>
  <si>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</si>
  <si>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</si>
  <si>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</si>
  <si>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</si>
  <si>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</si>
  <si>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</si>
  <si>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</si>
  <si>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</si>
  <si>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</si>
  <si>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</si>
  <si>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</si>
  <si>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</si>
  <si>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</si>
  <si>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</si>
  <si>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</si>
  <si>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</si>
  <si>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</si>
  <si>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</si>
  <si>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</si>
  <si>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</si>
  <si>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</si>
  <si>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</si>
  <si>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</si>
  <si>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</si>
  <si>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</si>
  <si>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</si>
  <si>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</si>
  <si>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</si>
  <si>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</si>
  <si>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</si>
  <si>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</si>
  <si>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</si>
  <si>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</si>
  <si>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</si>
  <si>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</si>
  <si>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</si>
  <si>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</si>
  <si>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</si>
  <si>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</si>
  <si>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</si>
  <si>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</si>
  <si>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</si>
  <si>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</si>
  <si>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</si>
  <si>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</si>
  <si>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</si>
  <si>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</si>
  <si>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</si>
  <si>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</si>
  <si>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</si>
  <si>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</si>
  <si>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</si>
  <si>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</si>
  <si>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</si>
  <si>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</si>
  <si>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</si>
  <si>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</si>
  <si>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</si>
  <si>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</si>
  <si>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</si>
  <si>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</si>
  <si>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</si>
  <si>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</si>
  <si>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</si>
  <si>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</si>
  <si>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</si>
  <si>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</si>
  <si>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</si>
  <si>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</si>
  <si>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</si>
  <si>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</si>
  <si>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</si>
  <si>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</si>
  <si>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</si>
  <si>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</si>
  <si>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</si>
  <si>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</si>
  <si>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</si>
  <si>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</si>
  <si>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</si>
  <si>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</si>
  <si>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</si>
  <si>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</si>
  <si>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</si>
  <si>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</si>
  <si>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</si>
  <si>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</si>
  <si>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</si>
  <si>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</si>
  <si>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</si>
  <si>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</si>
  <si>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</si>
  <si>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</si>
  <si>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</si>
  <si>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</si>
  <si>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</si>
  <si>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</si>
  <si>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</si>
  <si>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</si>
  <si>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</si>
  <si>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</si>
  <si>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</si>
  <si>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</si>
  <si>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</si>
  <si>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</si>
  <si>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</si>
  <si>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</si>
  <si>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</si>
  <si>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</si>
  <si>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</si>
  <si>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</si>
  <si>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</si>
  <si>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</si>
  <si>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</si>
  <si>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</si>
  <si>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</si>
  <si>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</si>
  <si>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</si>
  <si>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</si>
  <si>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</si>
  <si>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</si>
  <si>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</si>
  <si>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</si>
  <si>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</si>
  <si>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</si>
  <si>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</si>
  <si>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</si>
  <si>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</si>
  <si>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</si>
  <si>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</si>
  <si>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</si>
  <si>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</si>
  <si>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</si>
  <si>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</si>
  <si>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</si>
  <si>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</si>
  <si>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</si>
  <si>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</si>
  <si>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</si>
  <si>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</si>
  <si>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</si>
  <si>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</si>
  <si>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</si>
  <si>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</si>
  <si>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</si>
  <si>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</si>
  <si>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</si>
  <si>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</si>
  <si>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</si>
  <si>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</si>
  <si>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</si>
  <si>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</si>
  <si>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</si>
  <si>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</si>
  <si>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</si>
  <si>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</si>
  <si>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</si>
  <si>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</si>
  <si>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</si>
  <si>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</si>
  <si>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</si>
  <si>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</si>
  <si>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</si>
  <si>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</si>
  <si>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</si>
  <si>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</si>
  <si>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</si>
  <si>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</si>
  <si>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</si>
  <si>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</si>
  <si>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</si>
  <si>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</si>
  <si>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</si>
  <si>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</si>
  <si>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</si>
  <si>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</si>
  <si>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</si>
  <si>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</si>
  <si>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</si>
  <si>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</si>
  <si>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</si>
  <si>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</si>
  <si>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</si>
  <si>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</si>
  <si>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</si>
  <si>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</si>
  <si>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</si>
  <si>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</si>
  <si>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</si>
  <si>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</si>
  <si>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</si>
  <si>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</si>
  <si>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</si>
  <si>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</si>
  <si>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</si>
  <si>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</si>
  <si>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</si>
  <si>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</si>
  <si>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</si>
  <si>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</si>
  <si>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</si>
  <si>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</si>
  <si>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</si>
  <si>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</si>
  <si>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</si>
  <si>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</si>
  <si>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</si>
  <si>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</si>
  <si>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</si>
  <si>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</si>
  <si>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</si>
  <si>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</si>
  <si>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</si>
  <si>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</si>
  <si>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</si>
  <si>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</si>
  <si>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</si>
  <si>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</si>
  <si>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</si>
  <si>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</si>
  <si>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</si>
  <si>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</si>
  <si>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</si>
  <si>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</si>
  <si>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</si>
  <si>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</si>
  <si>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</si>
  <si>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</si>
  <si>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</si>
  <si>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</si>
  <si>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</si>
  <si>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</si>
  <si>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</si>
  <si>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</si>
  <si>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</si>
  <si>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</si>
  <si>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</si>
  <si>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</si>
  <si>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</si>
  <si>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</si>
  <si>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</si>
  <si>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</si>
  <si>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</si>
  <si>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</si>
  <si>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</si>
  <si>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</si>
  <si>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</si>
  <si>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</si>
  <si>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</si>
  <si>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</si>
  <si>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</si>
  <si>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</si>
  <si>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</si>
  <si>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</si>
  <si>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</si>
  <si>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</si>
  <si>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</si>
  <si>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</si>
  <si>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</si>
  <si>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</si>
  <si>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</si>
  <si>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</si>
  <si>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</si>
  <si>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</si>
  <si>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</si>
  <si>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</si>
  <si>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</si>
  <si>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</si>
  <si>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</si>
  <si>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</si>
  <si>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</si>
  <si>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</si>
  <si>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</si>
  <si>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</si>
  <si>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</si>
  <si>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</si>
  <si>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</si>
  <si>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</si>
  <si>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</si>
  <si>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</si>
  <si>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</si>
  <si>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</si>
  <si>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</si>
  <si>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</si>
  <si>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</si>
  <si>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</si>
  <si>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</si>
  <si>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</si>
  <si>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</si>
  <si>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</si>
  <si>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</si>
  <si>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</si>
  <si>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</si>
  <si>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</si>
  <si>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</si>
  <si>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</si>
  <si>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</si>
  <si>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</si>
  <si>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</si>
  <si>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</si>
  <si>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</si>
  <si>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</si>
  <si>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</si>
  <si>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</si>
  <si>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</si>
  <si>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</si>
  <si>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</si>
  <si>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</si>
  <si>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</si>
  <si>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</si>
  <si>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</si>
  <si>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</si>
  <si>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</si>
  <si>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</si>
  <si>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</si>
  <si>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</si>
  <si>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</si>
  <si>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</si>
  <si>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</si>
  <si>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</si>
  <si>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</si>
  <si>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</si>
  <si>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</si>
  <si>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</si>
  <si>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</si>
  <si>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</si>
  <si>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</si>
  <si>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</si>
  <si>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</si>
  <si>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</si>
  <si>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</si>
  <si>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</si>
  <si>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</si>
  <si>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</si>
  <si>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</si>
  <si>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</si>
  <si>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</si>
  <si>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</si>
  <si>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</si>
  <si>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</si>
  <si>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</si>
  <si>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</si>
  <si>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</si>
  <si>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</si>
  <si>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</si>
  <si>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</si>
  <si>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</si>
  <si>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</si>
  <si>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</si>
  <si>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</si>
  <si>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</si>
  <si>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</si>
  <si>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</si>
  <si>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</si>
  <si>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</si>
  <si>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</si>
  <si>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</si>
  <si>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</si>
  <si>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</si>
  <si>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</si>
  <si>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</si>
  <si>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</si>
  <si>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</si>
  <si>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</si>
  <si>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</si>
  <si>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</si>
  <si>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</si>
  <si>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</si>
  <si>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</si>
  <si>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</si>
  <si>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</si>
  <si>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</si>
  <si>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</si>
  <si>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</si>
  <si>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</si>
  <si>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</si>
  <si>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</si>
  <si>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</si>
  <si>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</si>
  <si>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</si>
  <si>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</si>
  <si>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</si>
  <si>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</si>
  <si>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</si>
  <si>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</si>
  <si>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</si>
  <si>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</si>
  <si>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</si>
  <si>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</si>
  <si>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</si>
  <si>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</si>
  <si>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</si>
  <si>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</si>
  <si>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</si>
  <si>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</si>
  <si>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</si>
  <si>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</si>
  <si>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</si>
  <si>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</si>
  <si>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</si>
  <si>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</si>
  <si>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</si>
  <si>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</si>
  <si>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</si>
  <si>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</si>
  <si>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</si>
  <si>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</si>
  <si>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</si>
  <si>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</si>
  <si>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</si>
  <si>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</si>
  <si>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</si>
  <si>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</si>
  <si>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</si>
  <si>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</si>
  <si>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</si>
  <si>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</si>
  <si>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</si>
  <si>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</si>
  <si>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</si>
  <si>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</si>
  <si>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</si>
  <si>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</si>
  <si>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</si>
  <si>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</si>
  <si>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</si>
  <si>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</si>
  <si>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</si>
  <si>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</si>
  <si>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</si>
  <si>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</si>
  <si>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</si>
  <si>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</si>
  <si>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</si>
  <si>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</si>
  <si>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</si>
  <si>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</si>
  <si>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</si>
  <si>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</si>
  <si>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</si>
  <si>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</si>
  <si>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</si>
  <si>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</si>
  <si>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</si>
  <si>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</si>
  <si>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</si>
  <si>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</si>
  <si>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</si>
  <si>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</si>
  <si>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</si>
  <si>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</si>
  <si>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</si>
  <si>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</si>
  <si>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</si>
  <si>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</si>
  <si>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</si>
  <si>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</si>
  <si>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</si>
  <si>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</si>
  <si>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</si>
  <si>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</si>
  <si>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</si>
  <si>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</si>
  <si>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</si>
  <si>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</si>
  <si>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</si>
  <si>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</si>
  <si>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</si>
  <si>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</si>
  <si>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</si>
  <si>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</si>
  <si>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</si>
  <si>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</si>
  <si>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</si>
  <si>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</si>
  <si>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</si>
  <si>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</si>
  <si>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</si>
  <si>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</si>
  <si>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</si>
  <si>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</si>
  <si>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</si>
  <si>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</si>
  <si>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</si>
  <si>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</si>
  <si>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</si>
  <si>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</si>
  <si>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</si>
  <si>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</si>
  <si>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</si>
  <si>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</si>
  <si>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</si>
  <si>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</si>
  <si>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</si>
  <si>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</si>
  <si>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</si>
  <si>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</si>
  <si>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</si>
  <si>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</si>
  <si>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</si>
  <si>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</si>
  <si>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</si>
  <si>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</si>
  <si>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</si>
  <si>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</si>
  <si>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</si>
  <si>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</si>
  <si>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</si>
  <si>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</si>
  <si>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</si>
  <si>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</si>
  <si>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</si>
  <si>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</si>
  <si>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</si>
  <si>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</si>
  <si>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</si>
  <si>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</si>
  <si>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</si>
  <si>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</si>
  <si>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</si>
  <si>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</si>
  <si>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</si>
  <si>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</si>
  <si>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</si>
  <si>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</si>
  <si>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</si>
  <si>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</si>
  <si>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</si>
  <si>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</si>
  <si>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</si>
  <si>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</si>
  <si>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</si>
  <si>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</si>
  <si>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</si>
  <si>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</si>
  <si>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</si>
  <si>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</si>
  <si>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</si>
  <si>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</si>
  <si>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</si>
  <si>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</si>
  <si>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</si>
  <si>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</si>
  <si>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</si>
  <si>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</si>
  <si>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</si>
  <si>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</si>
  <si>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</si>
  <si>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</si>
  <si>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</si>
  <si>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</si>
  <si>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</si>
  <si>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</si>
  <si>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</si>
  <si>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</si>
  <si>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</si>
  <si>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</si>
  <si>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</si>
  <si>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</si>
  <si>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</si>
  <si>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</si>
  <si>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</si>
  <si>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</si>
  <si>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</si>
  <si>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</si>
  <si>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</si>
  <si>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</si>
  <si>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</si>
  <si>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</si>
  <si>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</si>
  <si>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</si>
  <si>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</si>
  <si>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</si>
  <si>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</si>
  <si>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</si>
  <si>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</si>
  <si>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</si>
  <si>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</si>
  <si>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</si>
  <si>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</si>
  <si>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</si>
  <si>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</si>
  <si>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</si>
  <si>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</si>
  <si>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</si>
  <si>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</si>
  <si>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</si>
  <si>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</si>
  <si>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</si>
  <si>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</si>
  <si>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</si>
  <si>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</si>
  <si>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</si>
  <si>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</si>
  <si>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</si>
  <si>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</si>
  <si>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</si>
  <si>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</si>
  <si>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</si>
  <si>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</si>
  <si>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</si>
  <si>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</si>
  <si>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</si>
  <si>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</si>
  <si>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</si>
  <si>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</si>
  <si>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</si>
  <si>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</si>
  <si>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</si>
  <si>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</si>
  <si>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</si>
  <si>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</si>
  <si>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</si>
  <si>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</si>
  <si>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</si>
  <si>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</si>
  <si>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</si>
  <si>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</si>
  <si>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</si>
  <si>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</si>
  <si>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</si>
  <si>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</si>
  <si>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</si>
  <si>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</si>
  <si>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</si>
  <si>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</si>
  <si>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</si>
  <si>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</si>
  <si>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</si>
  <si>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</si>
  <si>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</si>
  <si>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</si>
  <si>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</si>
  <si>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</si>
  <si>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</si>
  <si>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</si>
  <si>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</si>
  <si>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</si>
  <si>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</si>
  <si>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</si>
  <si>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</si>
  <si>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</si>
  <si>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</si>
  <si>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</si>
  <si>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</si>
  <si>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</si>
  <si>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</si>
  <si>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</si>
  <si>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</si>
  <si>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</si>
  <si>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</si>
  <si>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</si>
  <si>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</si>
  <si>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</si>
  <si>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</si>
  <si>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</si>
  <si>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</si>
  <si>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</si>
  <si>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</si>
  <si>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</si>
  <si>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</si>
  <si>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</si>
  <si>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</si>
  <si>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</si>
  <si>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</si>
  <si>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</si>
  <si>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</si>
  <si>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</si>
  <si>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</si>
  <si>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</si>
  <si>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</si>
  <si>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</si>
  <si>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</si>
  <si>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</si>
  <si>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</si>
  <si>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</si>
  <si>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</si>
  <si>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</si>
  <si>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</si>
  <si>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</si>
  <si>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</si>
  <si>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</si>
  <si>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</si>
  <si>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</si>
  <si>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</si>
  <si>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</si>
  <si>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</si>
  <si>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</si>
  <si>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</si>
  <si>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</si>
  <si>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</si>
  <si>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</si>
  <si>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</si>
  <si>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</si>
  <si>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</si>
  <si>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</si>
  <si>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</si>
  <si>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</si>
  <si>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</si>
  <si>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</si>
  <si>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</si>
  <si>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</si>
  <si>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</si>
  <si>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</si>
  <si>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</si>
  <si>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</si>
  <si>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</si>
  <si>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</si>
  <si>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</si>
  <si>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</si>
  <si>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</si>
  <si>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</si>
  <si>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</si>
  <si>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</si>
  <si>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</si>
  <si>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</si>
  <si>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</si>
  <si>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</si>
  <si>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</si>
  <si>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</si>
  <si>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</si>
  <si>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</si>
  <si>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</si>
  <si>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</si>
  <si>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</si>
  <si>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</si>
  <si>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</si>
  <si>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</si>
  <si>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</si>
  <si>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</si>
  <si>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</si>
  <si>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</si>
  <si>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</si>
  <si>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</si>
  <si>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</si>
  <si>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</si>
  <si>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</si>
  <si>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</si>
  <si>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</si>
  <si>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</si>
  <si>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</si>
  <si>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</si>
  <si>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</si>
  <si>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</si>
  <si>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</si>
  <si>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</si>
  <si>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</si>
  <si>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</si>
  <si>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</si>
  <si>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</si>
  <si>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</si>
  <si>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</si>
  <si>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</si>
  <si>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</si>
  <si>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</si>
  <si>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</si>
  <si>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</si>
  <si>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</si>
  <si>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</si>
  <si>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</si>
  <si>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</si>
  <si>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</si>
  <si>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</si>
  <si>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</si>
  <si>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</si>
  <si>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</si>
  <si>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</si>
  <si>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</si>
  <si>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</si>
  <si>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</si>
  <si>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</si>
  <si>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</si>
  <si>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</si>
  <si>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</si>
  <si>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</si>
  <si>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</si>
  <si>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</si>
  <si>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</si>
  <si>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</si>
  <si>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</si>
  <si>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</si>
  <si>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</si>
  <si>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</si>
  <si>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</si>
  <si>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</si>
  <si>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</si>
  <si>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</si>
  <si>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</si>
  <si>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</si>
  <si>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</si>
  <si>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</si>
  <si>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</si>
  <si>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</si>
  <si>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</si>
  <si>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</si>
  <si>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</si>
  <si>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</si>
  <si>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</si>
  <si>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</si>
  <si>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</si>
  <si>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</si>
  <si>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</si>
  <si>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</si>
  <si>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</si>
  <si>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</si>
  <si>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</si>
  <si>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</si>
  <si>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</si>
  <si>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</si>
  <si>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</si>
  <si>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</si>
  <si>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</si>
  <si>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</si>
  <si>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</si>
  <si>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</si>
  <si>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</si>
  <si>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</si>
  <si>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</si>
  <si>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</si>
  <si>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</si>
  <si>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</si>
  <si>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</si>
  <si>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</si>
  <si>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</si>
  <si>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</si>
  <si>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</si>
  <si>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</si>
  <si>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</si>
  <si>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</si>
  <si>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</si>
  <si>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</si>
  <si>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</si>
  <si>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</si>
  <si>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</si>
  <si>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</si>
  <si>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</si>
  <si>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</si>
  <si>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</si>
  <si>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</si>
  <si>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</si>
  <si>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</si>
  <si>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</si>
  <si>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</si>
  <si>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</si>
  <si>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</si>
  <si>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</si>
  <si>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</si>
  <si>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</si>
  <si>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</si>
  <si>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</si>
  <si>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</si>
  <si>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</si>
  <si>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</si>
  <si>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</si>
  <si>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</si>
  <si>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</si>
  <si>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</si>
  <si>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</si>
  <si>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</si>
  <si>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</si>
  <si>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</si>
  <si>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</si>
  <si>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</si>
  <si>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</si>
  <si>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</si>
  <si>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</si>
  <si>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</si>
  <si>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</si>
  <si>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</si>
  <si>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</si>
  <si>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</si>
  <si>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</si>
  <si>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</si>
  <si>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</si>
  <si>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</si>
  <si>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</si>
  <si>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</si>
  <si>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</si>
  <si>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</si>
  <si>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</si>
  <si>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</si>
  <si>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</si>
  <si>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</si>
  <si>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</si>
  <si>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</si>
  <si>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</si>
  <si>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</si>
  <si>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</si>
  <si>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</si>
  <si>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</si>
  <si>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</si>
  <si>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</si>
  <si>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</si>
  <si>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</si>
  <si>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</si>
  <si>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</si>
  <si>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</si>
  <si>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</si>
  <si>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</si>
  <si>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</si>
  <si>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</si>
  <si>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</si>
  <si>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</si>
  <si>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</si>
  <si>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</si>
  <si>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</si>
  <si>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</si>
  <si>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</si>
  <si>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</si>
  <si>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</si>
  <si>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</si>
  <si>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</si>
  <si>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</si>
  <si>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</si>
  <si>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</si>
  <si>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</si>
  <si>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</si>
  <si>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</si>
  <si>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</si>
  <si>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</si>
  <si>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</si>
  <si>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</si>
  <si>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</si>
  <si>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</si>
  <si>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</si>
  <si>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</si>
  <si>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</si>
  <si>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</si>
  <si>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</si>
  <si>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</si>
  <si>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</si>
  <si>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</si>
  <si>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</si>
  <si>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</si>
  <si>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</si>
  <si>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</si>
  <si>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</si>
  <si>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</si>
  <si>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</si>
  <si>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</si>
  <si>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</si>
  <si>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</si>
  <si>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</si>
  <si>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</si>
  <si>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</si>
  <si>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</si>
  <si>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</si>
  <si>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</si>
  <si>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</si>
  <si>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</si>
  <si>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</si>
  <si>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</si>
  <si>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</si>
  <si>
    <t>CR 3003002300944</t>
  </si>
  <si>
    <t>CR 300 3002300231</t>
  </si>
  <si>
    <t>CR 3003002300231</t>
  </si>
  <si>
    <t>MV17-531/VMRF</t>
  </si>
  <si>
    <t>CR 3003002300975</t>
  </si>
  <si>
    <t>CR 3003002300232</t>
  </si>
  <si>
    <t>MV17-68/VMRF</t>
  </si>
  <si>
    <t>CR 300 3002300467</t>
  </si>
  <si>
    <t>CR 3003002300468</t>
  </si>
  <si>
    <t>CR 3003002300034</t>
  </si>
  <si>
    <t>CR 300 3002300470</t>
  </si>
  <si>
    <t>MV18-84/VMRF</t>
  </si>
  <si>
    <t>CR 300 3002300471</t>
  </si>
  <si>
    <t>MV18-30/VMRF</t>
  </si>
  <si>
    <t>CR 300 3002300472</t>
  </si>
  <si>
    <t>CR 3003002300130</t>
  </si>
  <si>
    <t>CR 3003002300473</t>
  </si>
  <si>
    <t>CR 3002300475</t>
  </si>
  <si>
    <t>MV18-14/VMRF</t>
  </si>
  <si>
    <t>CR 300 3002300476</t>
  </si>
  <si>
    <t>CR 3003002300477</t>
  </si>
  <si>
    <t>MV18-96/VMRF</t>
  </si>
  <si>
    <t>CR 3003002300478</t>
  </si>
  <si>
    <t>CR 3003002300479</t>
  </si>
  <si>
    <t>CR 300 3002300480</t>
  </si>
  <si>
    <t>MV18-172/VMRF</t>
  </si>
  <si>
    <t>CR 3003002300262</t>
  </si>
  <si>
    <t>CR 3002300481</t>
  </si>
  <si>
    <t>MV18-160/VMRF OA/DOC</t>
  </si>
  <si>
    <t>PV 300 Q3435800020</t>
  </si>
  <si>
    <t>DSS/DSY</t>
  </si>
  <si>
    <t>MV18-76/VDRM</t>
  </si>
  <si>
    <t>CR 3003002300483</t>
  </si>
  <si>
    <t>CR 3003002300482</t>
  </si>
  <si>
    <t>MV17-448/VMRF</t>
  </si>
  <si>
    <t>CR 3002300482</t>
  </si>
  <si>
    <t>PV 580 41071800352</t>
  </si>
  <si>
    <t>CORRECTIONS/DAI/CCC</t>
  </si>
  <si>
    <t>CR 3002300484</t>
  </si>
  <si>
    <t>MV18-230/VMRF</t>
  </si>
  <si>
    <t>CORRECTIONS/DAI/CRCC</t>
  </si>
  <si>
    <t>CR 3003002300541</t>
  </si>
  <si>
    <t>CR 300 3002300486</t>
  </si>
  <si>
    <t>CR 300 3002300492</t>
  </si>
  <si>
    <t>330034M</t>
  </si>
  <si>
    <t>CR 3003002300488</t>
  </si>
  <si>
    <t>CR 28230000647</t>
  </si>
  <si>
    <t>CR 3003002300700</t>
  </si>
  <si>
    <t>CR 3003002300491</t>
  </si>
  <si>
    <t>CR 300 3002300489</t>
  </si>
  <si>
    <t>MV18-231/VMRD</t>
  </si>
  <si>
    <t>MV18-262</t>
  </si>
  <si>
    <t>CR 300 3002300490</t>
  </si>
  <si>
    <t>PV 500 VR180000066</t>
  </si>
  <si>
    <t>PV 300 AV180032352</t>
  </si>
  <si>
    <t>PV 931 Z8028608330</t>
  </si>
  <si>
    <t>CR 300 3002300493</t>
  </si>
  <si>
    <t>CR 2823000774</t>
  </si>
  <si>
    <t>CORRECTIONS/DAI</t>
  </si>
  <si>
    <t>MV180232</t>
  </si>
  <si>
    <t>.</t>
  </si>
  <si>
    <t>CORRECTIONS/P&amp;P</t>
  </si>
  <si>
    <t>CR 3003002300495</t>
  </si>
  <si>
    <t>CR 3002300496</t>
  </si>
  <si>
    <t>CR 300 3002300497</t>
  </si>
  <si>
    <t>MV18-233/VMRF</t>
  </si>
  <si>
    <t>CR 3002300497</t>
  </si>
  <si>
    <t>MV18-221/VMRF</t>
  </si>
  <si>
    <t>CR 3002300636</t>
  </si>
  <si>
    <t>MV18-234/VMRF</t>
  </si>
  <si>
    <t>CR 3002300637</t>
  </si>
  <si>
    <t>MV18-351/VMRF</t>
  </si>
  <si>
    <t>CR 3003002300498</t>
  </si>
  <si>
    <t>MV18-194/VMRF</t>
  </si>
  <si>
    <t>CR 3003002300633</t>
  </si>
  <si>
    <t>MV18-157/VMRF</t>
  </si>
  <si>
    <t>CR 2823000847</t>
  </si>
  <si>
    <t>CR 2823000893</t>
  </si>
  <si>
    <t>CR 3002300638</t>
  </si>
  <si>
    <t>CR 300 3002300635</t>
  </si>
  <si>
    <t>MV18-198/VMRF</t>
  </si>
  <si>
    <t>MV18-304</t>
  </si>
  <si>
    <t>PV 300 Q3435800036</t>
  </si>
  <si>
    <t>PV 300 Q3435800032</t>
  </si>
  <si>
    <t>PJ101800019/IJ101800037</t>
  </si>
  <si>
    <t>CR 2823000072</t>
  </si>
  <si>
    <t>CR 2823000129</t>
  </si>
  <si>
    <t>CR 300 3002300639</t>
  </si>
  <si>
    <t>MV18-329/VMRF</t>
  </si>
  <si>
    <t>CR 300 3002300640</t>
  </si>
  <si>
    <t>CR 300 3002300642</t>
  </si>
  <si>
    <t>MV18-224/VMRF</t>
  </si>
  <si>
    <t>PVQ 300 Q3435800037</t>
  </si>
  <si>
    <t>PV 931 YYY18027362</t>
  </si>
  <si>
    <t>PENDING</t>
  </si>
  <si>
    <t>MV18-492/VMRF</t>
  </si>
  <si>
    <t>CR 2823000181</t>
  </si>
  <si>
    <t>CR 2823000246</t>
  </si>
  <si>
    <t>CR 3002300644</t>
  </si>
  <si>
    <t>MV18-321/VMRF</t>
  </si>
  <si>
    <t>CR 3002300645</t>
  </si>
  <si>
    <t>CR 300 3002300643</t>
  </si>
  <si>
    <t>MV18-309/VMRF</t>
  </si>
  <si>
    <t>CR 300 3002300644</t>
  </si>
  <si>
    <t>MV18-377/VMRF</t>
  </si>
  <si>
    <t>CR 2823000326</t>
  </si>
  <si>
    <t>CR 3002300647</t>
  </si>
  <si>
    <t>DSS//DYS</t>
  </si>
  <si>
    <t>CR 2823000361</t>
  </si>
  <si>
    <t>MV18-479/VMRF</t>
  </si>
  <si>
    <t>CR 2823000426</t>
  </si>
  <si>
    <t>CR 300 3002300646</t>
  </si>
  <si>
    <t>MV18-362</t>
  </si>
  <si>
    <t>CR 3002300650</t>
  </si>
  <si>
    <t>MV18-382/VMRF</t>
  </si>
  <si>
    <t>CR 2823000497</t>
  </si>
  <si>
    <t>CR 3002300651</t>
  </si>
  <si>
    <t>MV18-337/VMRF</t>
  </si>
  <si>
    <t>CR 2823000560</t>
  </si>
  <si>
    <t>CR 300 3002300653</t>
  </si>
  <si>
    <t>PV 580 41071800659</t>
  </si>
  <si>
    <t>PV 650 CBM18001209</t>
  </si>
  <si>
    <t>PV 650 AV180050193</t>
  </si>
  <si>
    <t>PV 650 QSRS1900013</t>
  </si>
  <si>
    <t>PV 860 ML000005320</t>
  </si>
  <si>
    <t>PV 931 YYY19002784</t>
  </si>
  <si>
    <t>PV 886 Q8CDD014029</t>
  </si>
  <si>
    <t>PV 886 P9CDD000192</t>
  </si>
  <si>
    <t>PV 886 Q9CDD000643</t>
  </si>
  <si>
    <t>PV 300 AV180052057</t>
  </si>
  <si>
    <t>MV19-0062</t>
  </si>
  <si>
    <t>MV19-0106</t>
  </si>
  <si>
    <t>CR 282300632</t>
  </si>
  <si>
    <t>CR 3002300654</t>
  </si>
  <si>
    <t>MV18-491/VMRF</t>
  </si>
  <si>
    <t>CR 3002300655</t>
  </si>
  <si>
    <t>CR 3002300656</t>
  </si>
  <si>
    <t>CR 3002300658</t>
  </si>
  <si>
    <t>MV18-278/VMRF</t>
  </si>
  <si>
    <t>OA SPC/CMS</t>
  </si>
  <si>
    <t>MV19-094</t>
  </si>
  <si>
    <t>PV 860 ML19000401</t>
  </si>
  <si>
    <t>PV 860 ML19000633</t>
  </si>
  <si>
    <t>CR 300 3002300659</t>
  </si>
  <si>
    <t>CR 300 3002300660</t>
  </si>
  <si>
    <t>MV19-45/VMRF</t>
  </si>
  <si>
    <t>CR19-020 PV 886 P9CDD000416</t>
  </si>
  <si>
    <t>CR 3002300661</t>
  </si>
  <si>
    <t>MV19-20/VMRF</t>
  </si>
  <si>
    <t>MV19-57/VMRF</t>
  </si>
  <si>
    <t>CR 2823000926</t>
  </si>
  <si>
    <t>CR19-021 PV 886 P9CDD000527</t>
  </si>
  <si>
    <t>CR19-016 PV 886 P9DYS000256</t>
  </si>
  <si>
    <t>CR19-028 PV 886 Q9CDD004644</t>
  </si>
  <si>
    <t>PV 650 QCMR1900337</t>
  </si>
  <si>
    <t>CR 3002300664</t>
  </si>
  <si>
    <t>MV17-506/VMRF</t>
  </si>
  <si>
    <r>
      <t xml:space="preserve">PV 886 P6CDD001654 </t>
    </r>
    <r>
      <rPr>
        <sz val="10"/>
        <color rgb="FFFF0000"/>
        <rFont val="Arial"/>
        <family val="2"/>
      </rPr>
      <t>USED 4798</t>
    </r>
  </si>
  <si>
    <t>CR19-046 MV190167</t>
  </si>
  <si>
    <t>CR 300 3002300654</t>
  </si>
  <si>
    <t>CR 300 3002300665</t>
  </si>
  <si>
    <t>MV19-169/VMRF</t>
  </si>
  <si>
    <t>CR 3002300665</t>
  </si>
  <si>
    <t>MV19-194/VMRF</t>
  </si>
  <si>
    <t>CR 3002300666</t>
  </si>
  <si>
    <t>MV19-164/VMRF</t>
  </si>
  <si>
    <t>MV19-269/VMRF</t>
  </si>
  <si>
    <t>MV19-77/VMRF</t>
  </si>
  <si>
    <t>CR 3002300663</t>
  </si>
  <si>
    <t>PV 886 Q9CDD007215</t>
  </si>
  <si>
    <t>PV 300 Q3435900026</t>
  </si>
  <si>
    <t>PV 300 Q3435900031</t>
  </si>
  <si>
    <t>CR19-062</t>
  </si>
  <si>
    <t>CR 3002300769</t>
  </si>
  <si>
    <t>MV19-181/VMRF</t>
  </si>
  <si>
    <t>CR19-059  MV190194 JV886EXCDD008777</t>
  </si>
  <si>
    <t>CR19-045 PV 886 Q9CDD008619</t>
  </si>
  <si>
    <t>CR19-060 MV190298  PV886Q9CDD010239</t>
  </si>
  <si>
    <t>330192M total loss Glatfelter</t>
  </si>
  <si>
    <t>CR19-080 VM February PV300Q3435900035</t>
  </si>
  <si>
    <t>REVENUE/FIELD AUDIT</t>
  </si>
  <si>
    <t>CR 3002300770</t>
  </si>
  <si>
    <t>CR 3002300771</t>
  </si>
  <si>
    <t>MV19-043/VMRF</t>
  </si>
  <si>
    <t>MV19-366/VMRF</t>
  </si>
  <si>
    <t>CR 300 3002300770</t>
  </si>
  <si>
    <t>PV 500 VR190000061</t>
  </si>
  <si>
    <t>CR19-079 MV190298  PV886Q9CDD010239</t>
  </si>
  <si>
    <t>PV 860 ML19001594</t>
  </si>
  <si>
    <t>CR19-068 MV190341  PV886Q9CDD010425</t>
  </si>
  <si>
    <t>CR19-086 MV190340  PV886Q9CDD011259</t>
  </si>
  <si>
    <t>CR19-084 MV190043 PV886Q9CDD011466</t>
  </si>
  <si>
    <t>CR19-081 MV190181  PV886P9CDD001567</t>
  </si>
  <si>
    <t>PV 931 YYY19030144</t>
  </si>
  <si>
    <t>CR18-046 not spent</t>
  </si>
  <si>
    <t>CR3002300772</t>
  </si>
  <si>
    <t>MV19-201/VMRF</t>
  </si>
  <si>
    <t>CR 300 3002300772</t>
  </si>
  <si>
    <t>MV18-338/VMRF</t>
  </si>
  <si>
    <t>MV19-414/VMRF</t>
  </si>
  <si>
    <t>CR3002300773</t>
  </si>
  <si>
    <t>MV19-352/VMRF</t>
  </si>
  <si>
    <t>CR20-010 MV20099 260726M</t>
  </si>
  <si>
    <t>Updated through September 24, 2019</t>
  </si>
  <si>
    <t>CR20-008 220560M</t>
  </si>
  <si>
    <t>CR20-001B 19-137_2</t>
  </si>
  <si>
    <t>CR3002300775</t>
  </si>
  <si>
    <t>MV19-241/VMRF</t>
  </si>
  <si>
    <t>CR 300 3002300775</t>
  </si>
  <si>
    <t>MV19-173/VMRF</t>
  </si>
  <si>
    <t>CR20-002 MV190336 260651M PV886Q0CDD000655</t>
  </si>
  <si>
    <t>CR20-005 MV190468 260563M PV886P0CDD000303</t>
  </si>
  <si>
    <t>CR19-091 MV190467 260089M PV886Q9CDD014142</t>
  </si>
  <si>
    <t>CR19-088 NO CLAIM# PV886P9CDD001886</t>
  </si>
  <si>
    <t>FISC_YEAR</t>
  </si>
  <si>
    <t>FISC_MONTH</t>
  </si>
  <si>
    <t>ACCEPTANCE_DATE</t>
  </si>
  <si>
    <t>EXP_TR_CODE</t>
  </si>
  <si>
    <t>EXP_TR_NUM_AGY</t>
  </si>
  <si>
    <t>EXP_TR_NUM_NUM</t>
  </si>
  <si>
    <t>FUND</t>
  </si>
  <si>
    <t>ORGANIZATION</t>
  </si>
  <si>
    <t>EXPENDED_AMT</t>
  </si>
  <si>
    <t>LINE_DESC</t>
  </si>
  <si>
    <t>2019</t>
  </si>
  <si>
    <t>07</t>
  </si>
  <si>
    <t>20190122</t>
  </si>
  <si>
    <t>PV</t>
  </si>
  <si>
    <t>886</t>
  </si>
  <si>
    <t>Q9CDD007215</t>
  </si>
  <si>
    <t>0505</t>
  </si>
  <si>
    <t>300</t>
  </si>
  <si>
    <t>5511</t>
  </si>
  <si>
    <t xml:space="preserve">                              </t>
  </si>
  <si>
    <t>08</t>
  </si>
  <si>
    <t>20190214</t>
  </si>
  <si>
    <t>Q9CDD008619</t>
  </si>
  <si>
    <t>CR19-065B PV860FCB19000001</t>
  </si>
  <si>
    <t>CR19-034 PV812AV190028575</t>
  </si>
  <si>
    <t>CR19-058 PV300IJ171914542</t>
  </si>
  <si>
    <t>CR19-087 VM March PV300Q34359000048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</si>
</sst>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/>
    <xf numFmtId="164" fontId="0" fillId="0" borderId="0" xfId="0" applyNumberFormat="1" applyFill="1" applyAlignment="1">
      <alignment horizontal="right"/>
    </xf>
    <xf numFmtId="14" fontId="4" fillId="2" borderId="0" xfId="0" applyNumberFormat="1" applyFont="1" applyFill="1"/>
    <xf numFmtId="164" fontId="4" fillId="2" borderId="0" xfId="0" applyNumberFormat="1" applyFont="1" applyFill="1"/>
    <xf numFmtId="164" fontId="4" fillId="0" borderId="0" xfId="0" applyNumberFormat="1" applyFont="1" applyFill="1"/>
    <xf numFmtId="164" fontId="0" fillId="2" borderId="0" xfId="0" applyNumberFormat="1" applyFill="1"/>
    <xf numFmtId="0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7" fillId="0" borderId="0" xfId="0" applyFont="1" applyFill="1"/>
    <xf numFmtId="43" fontId="4" fillId="0" borderId="0" xfId="1" applyFont="1" applyFill="1"/>
    <xf numFmtId="164" fontId="4" fillId="0" borderId="0" xfId="2" applyNumberFormat="1" applyFont="1" applyFill="1"/>
    <xf numFmtId="0" fontId="1" fillId="0" borderId="0" xfId="0" applyFont="1" applyFill="1"/>
    <xf numFmtId="16" fontId="4" fillId="0" borderId="0" xfId="0" applyNumberFormat="1" applyFont="1" applyFill="1"/>
    <xf numFmtId="164" fontId="1" fillId="0" borderId="0" xfId="0" applyNumberFormat="1" applyFont="1" applyFill="1"/>
    <xf numFmtId="43" fontId="0" fillId="0" borderId="0" xfId="1" applyFont="1" applyFill="1" applyAlignment="1">
      <alignment horizontal="center"/>
    </xf>
    <xf numFmtId="43" fontId="1" fillId="0" borderId="0" xfId="1" applyFont="1" applyFill="1"/>
    <xf numFmtId="0" fontId="2" fillId="0" borderId="0" xfId="0" applyFont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0" borderId="3" xfId="3" applyFont="1" applyFill="1" applyBorder="1" applyAlignment="1">
      <alignment wrapText="1"/>
    </xf>
    <xf numFmtId="0" fontId="10" fillId="0" borderId="3" xfId="3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_SOCIAL SERVIC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F21" sqref="F21"/>
    </sheetView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1357</v>
      </c>
    </row>
    <row r="2" spans="1:2" x14ac:dyDescent="0.2">
      <c r="A2" t="s">
        <v>1214</v>
      </c>
    </row>
    <row r="3" spans="1:2" s="26" customFormat="1" x14ac:dyDescent="0.2">
      <c r="A3" s="28" t="s">
        <v>0</v>
      </c>
      <c r="B3" s="57"/>
    </row>
    <row r="4" spans="1:2" s="26" customFormat="1" x14ac:dyDescent="0.2">
      <c r="A4" s="28" t="s">
        <v>25</v>
      </c>
      <c r="B4" s="57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HEALTH!I26</f>
        <v>2205.42</v>
      </c>
    </row>
    <row r="12" spans="1:2" x14ac:dyDescent="0.2">
      <c r="A12" t="str">
        <f>'MENTAL HEALTH'!A2</f>
        <v>DEPT OF MENTAL HEALTH</v>
      </c>
      <c r="B12" s="6">
        <f>'MENTAL HEALTH'!I243</f>
        <v>11632.67</v>
      </c>
    </row>
    <row r="14" spans="1:2" x14ac:dyDescent="0.2">
      <c r="A14" t="str">
        <f>'SOCIAL SERVICES'!A2</f>
        <v>DEPT OF SOCIAL SERVICES</v>
      </c>
      <c r="B14" s="6">
        <f>'SOCIAL SERVICES'!I387</f>
        <v>54624.049999999981</v>
      </c>
    </row>
    <row r="16" spans="1:2" x14ac:dyDescent="0.2">
      <c r="A16" t="str">
        <f>'PUBLIC SAFETY'!A2</f>
        <v>DEPT OF PUBLIC SAFETY</v>
      </c>
      <c r="B16" s="6">
        <f>'PUBLIC SAFETY'!I60</f>
        <v>3831.5000000000005</v>
      </c>
    </row>
    <row r="18" spans="1:2" x14ac:dyDescent="0.2">
      <c r="A18" t="str">
        <f>LOTTERY!A2</f>
        <v>MISSOURI STATE LOTTERY</v>
      </c>
      <c r="B18" s="6">
        <f>LOTTERY!I36</f>
        <v>0</v>
      </c>
    </row>
    <row r="20" spans="1:2" x14ac:dyDescent="0.2">
      <c r="A20" t="str">
        <f>'OFFICE OF ADMINISTRATION'!A2</f>
        <v>OFFICE OF ADMINISTRATION</v>
      </c>
      <c r="B20" s="6">
        <f>'OFFICE OF ADMINISTRATION'!I94</f>
        <v>2420.9400000000014</v>
      </c>
    </row>
    <row r="22" spans="1:2" x14ac:dyDescent="0.2">
      <c r="A22" t="str">
        <f>REVENUE!A2</f>
        <v>DEPT OF REVENUE</v>
      </c>
      <c r="B22" s="6">
        <f>REVENUE!I31</f>
        <v>7295.5599999999995</v>
      </c>
    </row>
    <row r="24" spans="1:2" x14ac:dyDescent="0.2">
      <c r="A24" t="str">
        <f>CORRECTIONS!A2</f>
        <v>DEPT OF CORRECTIONS</v>
      </c>
      <c r="B24" s="6">
        <f>CORRECTIONS!I91</f>
        <v>13307.76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42946.5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0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5">
        <f>SUM(B8:B42)</f>
        <v>145425.56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workbookViewId="0">
      <pane ySplit="4" topLeftCell="A59" activePane="bottomLeft" state="frozen"/>
      <selection pane="bottomLeft" activeCell="M86" sqref="M86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23.5703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1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1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1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1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1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1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1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2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1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1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1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1">
        <v>-300</v>
      </c>
      <c r="I45" s="61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>E46-H46-H47</f>
        <v>0</v>
      </c>
    </row>
    <row r="47" spans="1:9" x14ac:dyDescent="0.2">
      <c r="B47" s="7"/>
      <c r="F47" s="7">
        <v>43116</v>
      </c>
      <c r="G47" s="47" t="s">
        <v>1208</v>
      </c>
      <c r="H47" s="6">
        <v>1053.3800000000001</v>
      </c>
    </row>
    <row r="48" spans="1:9" x14ac:dyDescent="0.2">
      <c r="A48" t="s">
        <v>141</v>
      </c>
      <c r="B48" s="7">
        <v>41039</v>
      </c>
      <c r="C48" t="s">
        <v>655</v>
      </c>
      <c r="D48" t="s">
        <v>656</v>
      </c>
      <c r="E48" s="6">
        <v>3747.03</v>
      </c>
      <c r="F48" s="7">
        <v>41085</v>
      </c>
      <c r="G48" s="26" t="s">
        <v>689</v>
      </c>
      <c r="H48" s="6">
        <v>3747.03</v>
      </c>
      <c r="I48" s="6">
        <f t="shared" si="1"/>
        <v>0</v>
      </c>
    </row>
    <row r="49" spans="1:9" x14ac:dyDescent="0.2">
      <c r="A49" t="s">
        <v>141</v>
      </c>
      <c r="B49" s="7">
        <v>41051</v>
      </c>
      <c r="C49" t="s">
        <v>657</v>
      </c>
      <c r="D49" t="s">
        <v>658</v>
      </c>
      <c r="E49" s="6">
        <v>484.17</v>
      </c>
      <c r="I49" s="6">
        <f t="shared" si="1"/>
        <v>484.17</v>
      </c>
    </row>
    <row r="50" spans="1:9" x14ac:dyDescent="0.2">
      <c r="A50" t="s">
        <v>141</v>
      </c>
      <c r="B50" s="7">
        <v>41073</v>
      </c>
      <c r="C50" s="26" t="s">
        <v>684</v>
      </c>
      <c r="D50" s="26" t="s">
        <v>685</v>
      </c>
      <c r="E50" s="6">
        <v>590.75</v>
      </c>
      <c r="F50" s="7">
        <v>43116</v>
      </c>
      <c r="G50" s="47" t="s">
        <v>1208</v>
      </c>
      <c r="H50" s="6">
        <v>590.75</v>
      </c>
      <c r="I50" s="6">
        <f t="shared" si="1"/>
        <v>0</v>
      </c>
    </row>
    <row r="51" spans="1:9" s="22" customFormat="1" x14ac:dyDescent="0.2">
      <c r="A51" t="s">
        <v>141</v>
      </c>
      <c r="B51" s="37">
        <v>41085</v>
      </c>
      <c r="C51" s="26" t="s">
        <v>266</v>
      </c>
      <c r="D51" s="26" t="s">
        <v>686</v>
      </c>
      <c r="E51" s="51">
        <v>735.39</v>
      </c>
      <c r="F51" s="26"/>
      <c r="G51" s="26"/>
      <c r="H51" s="51"/>
      <c r="I51" s="51">
        <f t="shared" si="1"/>
        <v>735.39</v>
      </c>
    </row>
    <row r="52" spans="1:9" x14ac:dyDescent="0.2">
      <c r="A52" t="s">
        <v>141</v>
      </c>
      <c r="B52" s="7">
        <v>41142</v>
      </c>
      <c r="C52" s="26" t="s">
        <v>302</v>
      </c>
      <c r="D52" s="26" t="s">
        <v>687</v>
      </c>
      <c r="E52" s="6">
        <v>6901.66</v>
      </c>
      <c r="F52" s="7">
        <v>41157</v>
      </c>
      <c r="G52" t="s">
        <v>704</v>
      </c>
      <c r="H52" s="6">
        <v>6901.66</v>
      </c>
      <c r="I52" s="6">
        <f t="shared" si="1"/>
        <v>0</v>
      </c>
    </row>
    <row r="53" spans="1:9" x14ac:dyDescent="0.2">
      <c r="A53" t="s">
        <v>141</v>
      </c>
      <c r="B53" s="7">
        <v>41150</v>
      </c>
      <c r="C53" s="26" t="s">
        <v>319</v>
      </c>
      <c r="D53" s="26" t="s">
        <v>688</v>
      </c>
      <c r="E53" s="6">
        <v>32.86</v>
      </c>
      <c r="F53" s="7">
        <v>43116</v>
      </c>
      <c r="G53" s="47" t="s">
        <v>1208</v>
      </c>
      <c r="H53" s="6">
        <v>32.86</v>
      </c>
      <c r="I53" s="6">
        <f t="shared" si="1"/>
        <v>0</v>
      </c>
    </row>
    <row r="54" spans="1:9" x14ac:dyDescent="0.2">
      <c r="A54" t="s">
        <v>141</v>
      </c>
      <c r="B54" s="7">
        <v>41164</v>
      </c>
      <c r="C54" s="26" t="s">
        <v>324</v>
      </c>
      <c r="D54" s="26" t="s">
        <v>687</v>
      </c>
      <c r="E54" s="6">
        <v>2042.63</v>
      </c>
      <c r="F54" s="54">
        <v>41200</v>
      </c>
      <c r="G54" t="s">
        <v>710</v>
      </c>
      <c r="H54" s="6">
        <v>2042.63</v>
      </c>
      <c r="I54" s="6">
        <f t="shared" si="1"/>
        <v>0</v>
      </c>
    </row>
    <row r="55" spans="1:9" x14ac:dyDescent="0.2">
      <c r="A55" t="s">
        <v>141</v>
      </c>
      <c r="B55" s="7">
        <v>41171</v>
      </c>
      <c r="C55" s="26" t="s">
        <v>330</v>
      </c>
      <c r="D55" s="26" t="s">
        <v>700</v>
      </c>
      <c r="E55" s="6">
        <v>1521.74</v>
      </c>
      <c r="F55" s="54">
        <v>41380</v>
      </c>
      <c r="G55" s="26" t="s">
        <v>774</v>
      </c>
      <c r="H55" s="6">
        <v>1475.72</v>
      </c>
      <c r="I55" s="6">
        <f>E55-H55-H56</f>
        <v>0</v>
      </c>
    </row>
    <row r="56" spans="1:9" x14ac:dyDescent="0.2">
      <c r="B56" s="7"/>
      <c r="C56" s="26"/>
      <c r="D56" s="26"/>
      <c r="F56" s="54">
        <v>43116</v>
      </c>
      <c r="G56" s="47" t="s">
        <v>1208</v>
      </c>
      <c r="H56" s="6">
        <v>46.02</v>
      </c>
    </row>
    <row r="57" spans="1:9" x14ac:dyDescent="0.2">
      <c r="A57" t="s">
        <v>141</v>
      </c>
      <c r="B57" s="7">
        <v>41240</v>
      </c>
      <c r="C57" s="26" t="s">
        <v>720</v>
      </c>
      <c r="D57" s="26" t="s">
        <v>827</v>
      </c>
      <c r="E57" s="6">
        <v>3995.46</v>
      </c>
      <c r="F57" s="7">
        <v>41284</v>
      </c>
      <c r="G57" t="s">
        <v>749</v>
      </c>
      <c r="H57" s="6">
        <v>3995.46</v>
      </c>
      <c r="I57" s="6">
        <f t="shared" si="1"/>
        <v>0</v>
      </c>
    </row>
    <row r="58" spans="1:9" x14ac:dyDescent="0.2">
      <c r="A58" t="s">
        <v>141</v>
      </c>
      <c r="B58" s="7">
        <v>41326</v>
      </c>
      <c r="C58" s="26" t="s">
        <v>753</v>
      </c>
      <c r="D58" s="26" t="s">
        <v>755</v>
      </c>
      <c r="E58" s="6">
        <v>451.46</v>
      </c>
      <c r="F58" s="7">
        <v>41381</v>
      </c>
      <c r="G58" s="26" t="s">
        <v>773</v>
      </c>
      <c r="H58" s="6">
        <v>451.46</v>
      </c>
      <c r="I58" s="6">
        <f t="shared" si="1"/>
        <v>0</v>
      </c>
    </row>
    <row r="59" spans="1:9" x14ac:dyDescent="0.2">
      <c r="A59" t="s">
        <v>141</v>
      </c>
      <c r="B59" s="7">
        <v>41465</v>
      </c>
      <c r="C59" s="26" t="s">
        <v>801</v>
      </c>
      <c r="D59" s="26" t="s">
        <v>802</v>
      </c>
      <c r="E59" s="6">
        <v>316.39999999999998</v>
      </c>
      <c r="F59" s="7">
        <v>43116</v>
      </c>
      <c r="G59" s="47" t="s">
        <v>1208</v>
      </c>
      <c r="H59" s="6">
        <v>316.39999999999998</v>
      </c>
      <c r="I59" s="6">
        <f t="shared" si="1"/>
        <v>0</v>
      </c>
    </row>
    <row r="60" spans="1:9" x14ac:dyDescent="0.2">
      <c r="A60" t="s">
        <v>141</v>
      </c>
      <c r="B60" s="7">
        <v>41471</v>
      </c>
      <c r="C60" s="26" t="s">
        <v>808</v>
      </c>
      <c r="D60" s="26" t="s">
        <v>809</v>
      </c>
      <c r="E60" s="6">
        <v>1349.67</v>
      </c>
      <c r="F60" s="7">
        <v>41535</v>
      </c>
      <c r="G60" t="s">
        <v>833</v>
      </c>
      <c r="H60" s="6">
        <v>1349.67</v>
      </c>
      <c r="I60" s="6">
        <f t="shared" si="1"/>
        <v>0</v>
      </c>
    </row>
    <row r="61" spans="1:9" x14ac:dyDescent="0.2">
      <c r="A61" t="s">
        <v>141</v>
      </c>
      <c r="B61" s="7">
        <v>41493</v>
      </c>
      <c r="C61" s="26" t="s">
        <v>820</v>
      </c>
      <c r="D61" s="26" t="s">
        <v>821</v>
      </c>
      <c r="E61" s="6">
        <v>425</v>
      </c>
      <c r="F61" s="7">
        <v>41540</v>
      </c>
      <c r="G61" t="s">
        <v>832</v>
      </c>
      <c r="H61" s="6">
        <v>425</v>
      </c>
      <c r="I61" s="6">
        <f t="shared" si="1"/>
        <v>0</v>
      </c>
    </row>
    <row r="62" spans="1:9" x14ac:dyDescent="0.2">
      <c r="A62" t="s">
        <v>141</v>
      </c>
      <c r="B62" s="7">
        <v>41502</v>
      </c>
      <c r="C62" s="26" t="s">
        <v>822</v>
      </c>
      <c r="D62" s="26" t="s">
        <v>809</v>
      </c>
      <c r="E62" s="6">
        <v>1866.35</v>
      </c>
      <c r="F62" s="7">
        <v>41535</v>
      </c>
      <c r="G62" t="s">
        <v>833</v>
      </c>
      <c r="H62" s="6">
        <v>1866.35</v>
      </c>
      <c r="I62" s="6">
        <f t="shared" si="1"/>
        <v>0</v>
      </c>
    </row>
    <row r="63" spans="1:9" x14ac:dyDescent="0.2">
      <c r="A63" t="s">
        <v>141</v>
      </c>
      <c r="B63" s="7">
        <v>41613</v>
      </c>
      <c r="C63" s="26" t="s">
        <v>844</v>
      </c>
      <c r="D63" s="26" t="s">
        <v>845</v>
      </c>
      <c r="E63" s="6">
        <v>434.68</v>
      </c>
      <c r="F63" s="7">
        <v>41666</v>
      </c>
      <c r="G63" t="s">
        <v>868</v>
      </c>
      <c r="H63" s="6">
        <v>251</v>
      </c>
      <c r="I63" s="6">
        <f>E63-H63</f>
        <v>183.68</v>
      </c>
    </row>
    <row r="64" spans="1:9" x14ac:dyDescent="0.2">
      <c r="A64" t="s">
        <v>141</v>
      </c>
      <c r="B64" s="7">
        <v>41662</v>
      </c>
      <c r="C64" s="26" t="s">
        <v>853</v>
      </c>
      <c r="D64" s="26" t="s">
        <v>854</v>
      </c>
      <c r="E64" s="6">
        <v>2154</v>
      </c>
      <c r="F64" s="7"/>
      <c r="I64" s="6">
        <f>E64-H64</f>
        <v>2154</v>
      </c>
    </row>
    <row r="65" spans="1:9" x14ac:dyDescent="0.2">
      <c r="A65" t="s">
        <v>141</v>
      </c>
      <c r="B65" s="7">
        <v>41662</v>
      </c>
      <c r="C65" s="26" t="s">
        <v>855</v>
      </c>
      <c r="D65" s="26" t="s">
        <v>856</v>
      </c>
      <c r="E65" s="6">
        <v>3700</v>
      </c>
      <c r="F65" s="7">
        <v>41813</v>
      </c>
      <c r="G65" t="s">
        <v>901</v>
      </c>
      <c r="H65" s="6">
        <v>3700</v>
      </c>
      <c r="I65" s="6">
        <f>E65-H65</f>
        <v>0</v>
      </c>
    </row>
    <row r="66" spans="1:9" x14ac:dyDescent="0.2">
      <c r="A66" t="s">
        <v>141</v>
      </c>
      <c r="B66" s="7">
        <v>41662</v>
      </c>
      <c r="C66" s="26" t="s">
        <v>855</v>
      </c>
      <c r="D66" s="26" t="s">
        <v>857</v>
      </c>
      <c r="E66" s="6">
        <v>4300</v>
      </c>
      <c r="F66" s="7">
        <v>41813</v>
      </c>
      <c r="G66" t="s">
        <v>901</v>
      </c>
      <c r="H66" s="6">
        <v>300</v>
      </c>
    </row>
    <row r="67" spans="1:9" x14ac:dyDescent="0.2">
      <c r="A67" t="s">
        <v>141</v>
      </c>
      <c r="B67" s="7"/>
      <c r="C67" s="26"/>
      <c r="D67" s="26"/>
      <c r="F67" s="7">
        <v>41814</v>
      </c>
      <c r="G67" t="s">
        <v>902</v>
      </c>
      <c r="H67" s="6">
        <v>4000</v>
      </c>
      <c r="I67" s="6">
        <f>E66-H66-H67</f>
        <v>0</v>
      </c>
    </row>
    <row r="68" spans="1:9" x14ac:dyDescent="0.2">
      <c r="A68" t="s">
        <v>141</v>
      </c>
      <c r="B68" s="7">
        <v>42142</v>
      </c>
      <c r="C68" s="26" t="s">
        <v>947</v>
      </c>
      <c r="D68" s="26" t="s">
        <v>948</v>
      </c>
      <c r="E68" s="6">
        <v>4461</v>
      </c>
      <c r="F68" s="7">
        <v>42221</v>
      </c>
      <c r="G68" s="26" t="s">
        <v>971</v>
      </c>
      <c r="H68" s="6">
        <v>4461</v>
      </c>
      <c r="I68" s="6">
        <f>E68-H68</f>
        <v>0</v>
      </c>
    </row>
    <row r="69" spans="1:9" x14ac:dyDescent="0.2">
      <c r="A69" t="s">
        <v>141</v>
      </c>
      <c r="B69" s="7">
        <v>42151</v>
      </c>
      <c r="C69" s="26" t="s">
        <v>949</v>
      </c>
      <c r="D69" s="26" t="s">
        <v>950</v>
      </c>
      <c r="E69" s="6">
        <v>1156.3800000000001</v>
      </c>
      <c r="F69" s="7">
        <v>43116</v>
      </c>
      <c r="G69" s="67" t="s">
        <v>1208</v>
      </c>
      <c r="H69" s="6">
        <v>1156.3800000000001</v>
      </c>
      <c r="I69" s="6">
        <f t="shared" ref="I69:I88" si="2">E69-H69</f>
        <v>0</v>
      </c>
    </row>
    <row r="70" spans="1:9" x14ac:dyDescent="0.2">
      <c r="A70" t="s">
        <v>141</v>
      </c>
      <c r="B70" s="7">
        <v>42248</v>
      </c>
      <c r="C70" s="26" t="s">
        <v>972</v>
      </c>
      <c r="D70" s="26" t="s">
        <v>973</v>
      </c>
      <c r="E70" s="6">
        <v>21799.53</v>
      </c>
      <c r="F70" s="7">
        <v>42305</v>
      </c>
      <c r="G70" s="47" t="s">
        <v>984</v>
      </c>
      <c r="H70" s="6">
        <v>21445</v>
      </c>
      <c r="I70" s="6">
        <f t="shared" si="2"/>
        <v>354.52999999999884</v>
      </c>
    </row>
    <row r="71" spans="1:9" x14ac:dyDescent="0.2">
      <c r="A71" t="s">
        <v>141</v>
      </c>
      <c r="B71" s="7">
        <v>42473</v>
      </c>
      <c r="C71" s="26" t="s">
        <v>1030</v>
      </c>
      <c r="D71" s="26" t="s">
        <v>1031</v>
      </c>
      <c r="E71" s="6">
        <v>578.12</v>
      </c>
      <c r="F71" s="7">
        <v>43116</v>
      </c>
      <c r="G71" s="47" t="s">
        <v>1208</v>
      </c>
      <c r="H71" s="6">
        <v>578.12</v>
      </c>
      <c r="I71" s="6">
        <f t="shared" si="2"/>
        <v>0</v>
      </c>
    </row>
    <row r="72" spans="1:9" x14ac:dyDescent="0.2">
      <c r="A72" t="s">
        <v>141</v>
      </c>
      <c r="B72" s="7">
        <v>42611</v>
      </c>
      <c r="C72" s="26" t="s">
        <v>1069</v>
      </c>
      <c r="D72" s="26" t="s">
        <v>1070</v>
      </c>
      <c r="E72" s="6">
        <v>139.25</v>
      </c>
      <c r="F72" s="7"/>
      <c r="G72" s="47"/>
      <c r="I72" s="6">
        <f t="shared" si="2"/>
        <v>139.25</v>
      </c>
    </row>
    <row r="73" spans="1:9" x14ac:dyDescent="0.2">
      <c r="A73" t="s">
        <v>141</v>
      </c>
      <c r="B73" s="37">
        <v>42809</v>
      </c>
      <c r="C73" s="26" t="s">
        <v>1095</v>
      </c>
      <c r="D73" s="26" t="s">
        <v>1096</v>
      </c>
      <c r="E73" s="6">
        <v>503.09</v>
      </c>
      <c r="F73" s="7">
        <v>43116</v>
      </c>
      <c r="G73" s="47" t="s">
        <v>1208</v>
      </c>
      <c r="H73" s="6">
        <v>503.09</v>
      </c>
      <c r="I73" s="6">
        <f t="shared" si="2"/>
        <v>0</v>
      </c>
    </row>
    <row r="74" spans="1:9" x14ac:dyDescent="0.2">
      <c r="A74" s="26" t="s">
        <v>141</v>
      </c>
      <c r="B74" s="37">
        <v>42809</v>
      </c>
      <c r="C74" s="26" t="s">
        <v>1095</v>
      </c>
      <c r="D74" s="26" t="s">
        <v>1096</v>
      </c>
      <c r="E74" s="6">
        <v>982.11</v>
      </c>
      <c r="F74" s="7">
        <v>43116</v>
      </c>
      <c r="G74" s="47" t="s">
        <v>1208</v>
      </c>
      <c r="H74" s="6">
        <v>682.83</v>
      </c>
      <c r="I74" s="6">
        <f t="shared" si="2"/>
        <v>299.27999999999997</v>
      </c>
    </row>
    <row r="75" spans="1:9" x14ac:dyDescent="0.2">
      <c r="A75" s="26" t="s">
        <v>141</v>
      </c>
      <c r="B75" s="37">
        <v>42835</v>
      </c>
      <c r="C75" s="26" t="s">
        <v>1102</v>
      </c>
      <c r="D75" s="26" t="s">
        <v>1103</v>
      </c>
      <c r="E75" s="6">
        <v>776.83</v>
      </c>
      <c r="F75" s="7">
        <v>42900</v>
      </c>
      <c r="G75" s="67" t="s">
        <v>1152</v>
      </c>
      <c r="H75" s="6">
        <v>776.83</v>
      </c>
      <c r="I75" s="6">
        <f t="shared" si="2"/>
        <v>0</v>
      </c>
    </row>
    <row r="76" spans="1:9" x14ac:dyDescent="0.2">
      <c r="A76" s="26" t="s">
        <v>141</v>
      </c>
      <c r="B76" s="37">
        <v>42839</v>
      </c>
      <c r="C76" s="26" t="s">
        <v>1105</v>
      </c>
      <c r="D76" s="26" t="s">
        <v>1106</v>
      </c>
      <c r="E76" s="6">
        <v>389.14</v>
      </c>
      <c r="F76" s="7"/>
      <c r="G76" s="47"/>
      <c r="I76" s="6">
        <f t="shared" si="2"/>
        <v>389.14</v>
      </c>
    </row>
    <row r="77" spans="1:9" x14ac:dyDescent="0.2">
      <c r="A77" s="26" t="s">
        <v>141</v>
      </c>
      <c r="B77" s="37">
        <v>42839</v>
      </c>
      <c r="C77" s="26" t="s">
        <v>1105</v>
      </c>
      <c r="D77" s="26" t="s">
        <v>1103</v>
      </c>
      <c r="E77" s="6">
        <v>19799</v>
      </c>
      <c r="F77" s="7">
        <v>42900</v>
      </c>
      <c r="G77" s="67" t="s">
        <v>1153</v>
      </c>
      <c r="H77" s="6">
        <v>85</v>
      </c>
      <c r="I77" s="6">
        <f>E77-H77-H78</f>
        <v>0</v>
      </c>
    </row>
    <row r="78" spans="1:9" x14ac:dyDescent="0.2">
      <c r="A78" s="26"/>
      <c r="B78" s="37"/>
      <c r="C78" s="26"/>
      <c r="D78" s="26"/>
      <c r="F78" s="7">
        <v>42900</v>
      </c>
      <c r="G78" s="67" t="s">
        <v>1152</v>
      </c>
      <c r="H78" s="6">
        <v>19714</v>
      </c>
      <c r="I78" s="6">
        <v>0</v>
      </c>
    </row>
    <row r="79" spans="1:9" x14ac:dyDescent="0.2">
      <c r="A79" s="26" t="s">
        <v>141</v>
      </c>
      <c r="B79" s="37">
        <v>42843</v>
      </c>
      <c r="C79" s="26" t="s">
        <v>1105</v>
      </c>
      <c r="D79" s="26" t="s">
        <v>1108</v>
      </c>
      <c r="E79" s="6">
        <v>1000</v>
      </c>
      <c r="F79" s="7"/>
      <c r="G79" s="47"/>
      <c r="I79" s="6">
        <f t="shared" si="2"/>
        <v>1000</v>
      </c>
    </row>
    <row r="80" spans="1:9" x14ac:dyDescent="0.2">
      <c r="A80" s="26" t="s">
        <v>141</v>
      </c>
      <c r="B80" s="37">
        <v>43042</v>
      </c>
      <c r="C80" s="26" t="s">
        <v>1171</v>
      </c>
      <c r="D80" s="26" t="s">
        <v>1172</v>
      </c>
      <c r="E80" s="6">
        <v>1161.8399999999999</v>
      </c>
      <c r="F80" s="7"/>
      <c r="G80" s="47"/>
      <c r="I80" s="6">
        <f t="shared" si="2"/>
        <v>1161.8399999999999</v>
      </c>
    </row>
    <row r="81" spans="1:9" x14ac:dyDescent="0.2">
      <c r="A81" s="26" t="s">
        <v>1191</v>
      </c>
      <c r="B81" s="37">
        <v>43090</v>
      </c>
      <c r="C81" s="26" t="s">
        <v>1181</v>
      </c>
      <c r="D81" s="26" t="s">
        <v>1182</v>
      </c>
      <c r="E81" s="6">
        <v>3669</v>
      </c>
      <c r="F81" s="7">
        <v>43586</v>
      </c>
      <c r="G81" s="47" t="s">
        <v>1347</v>
      </c>
      <c r="H81" s="49">
        <v>3669</v>
      </c>
      <c r="I81" s="6">
        <f t="shared" si="2"/>
        <v>0</v>
      </c>
    </row>
    <row r="82" spans="1:9" x14ac:dyDescent="0.2">
      <c r="A82" s="26" t="s">
        <v>1191</v>
      </c>
      <c r="B82" s="37">
        <v>43104</v>
      </c>
      <c r="C82" s="26" t="s">
        <v>1189</v>
      </c>
      <c r="D82" s="26" t="s">
        <v>1182</v>
      </c>
      <c r="E82" s="6">
        <v>895</v>
      </c>
      <c r="F82" s="7">
        <v>43586</v>
      </c>
      <c r="G82" s="67" t="s">
        <v>1347</v>
      </c>
      <c r="H82" s="49">
        <v>895</v>
      </c>
      <c r="I82" s="6">
        <f t="shared" si="2"/>
        <v>0</v>
      </c>
    </row>
    <row r="83" spans="1:9" x14ac:dyDescent="0.2">
      <c r="A83" s="26" t="s">
        <v>1194</v>
      </c>
      <c r="B83" s="37">
        <v>43118</v>
      </c>
      <c r="C83" s="26" t="s">
        <v>1192</v>
      </c>
      <c r="D83" s="26" t="s">
        <v>1193</v>
      </c>
      <c r="E83" s="6">
        <v>1124.4000000000001</v>
      </c>
      <c r="F83" s="7">
        <v>43152</v>
      </c>
      <c r="G83" s="47" t="s">
        <v>1209</v>
      </c>
      <c r="H83" s="6">
        <v>1124.4000000000001</v>
      </c>
      <c r="I83" s="6">
        <f t="shared" si="2"/>
        <v>0</v>
      </c>
    </row>
    <row r="84" spans="1:9" s="47" customFormat="1" x14ac:dyDescent="0.2">
      <c r="A84" s="67" t="s">
        <v>1212</v>
      </c>
      <c r="B84" s="72">
        <v>43175</v>
      </c>
      <c r="C84" s="67" t="s">
        <v>1217</v>
      </c>
      <c r="D84" s="67" t="s">
        <v>1213</v>
      </c>
      <c r="E84" s="49">
        <v>31399.5</v>
      </c>
      <c r="F84" s="48">
        <v>43258</v>
      </c>
      <c r="G84" s="67" t="s">
        <v>1283</v>
      </c>
      <c r="H84" s="49">
        <v>30139</v>
      </c>
      <c r="I84" s="49">
        <f t="shared" si="2"/>
        <v>1260.5</v>
      </c>
    </row>
    <row r="85" spans="1:9" s="47" customFormat="1" x14ac:dyDescent="0.2">
      <c r="A85" s="67" t="s">
        <v>141</v>
      </c>
      <c r="B85" s="72">
        <v>43180</v>
      </c>
      <c r="C85" s="67" t="s">
        <v>1220</v>
      </c>
      <c r="D85" s="67" t="s">
        <v>1221</v>
      </c>
      <c r="E85" s="49">
        <v>821.52</v>
      </c>
      <c r="F85" s="48"/>
      <c r="H85" s="49"/>
      <c r="I85" s="49">
        <f t="shared" si="2"/>
        <v>821.52</v>
      </c>
    </row>
    <row r="86" spans="1:9" s="47" customFormat="1" x14ac:dyDescent="0.2">
      <c r="A86" s="67" t="s">
        <v>1215</v>
      </c>
      <c r="B86" s="72">
        <v>43196</v>
      </c>
      <c r="C86" s="67" t="s">
        <v>1222</v>
      </c>
      <c r="D86" s="67" t="s">
        <v>1223</v>
      </c>
      <c r="E86" s="49">
        <v>1813.85</v>
      </c>
      <c r="F86" s="48">
        <v>43231</v>
      </c>
      <c r="G86" s="67" t="s">
        <v>1247</v>
      </c>
      <c r="H86" s="49">
        <v>1813.85</v>
      </c>
      <c r="I86" s="49">
        <f t="shared" si="2"/>
        <v>0</v>
      </c>
    </row>
    <row r="87" spans="1:9" x14ac:dyDescent="0.2">
      <c r="A87" s="67" t="s">
        <v>1215</v>
      </c>
      <c r="B87" s="72">
        <v>43196</v>
      </c>
      <c r="C87" s="67" t="s">
        <v>1222</v>
      </c>
      <c r="D87" s="67" t="s">
        <v>1223</v>
      </c>
      <c r="E87" s="49">
        <v>8108.65</v>
      </c>
      <c r="F87" s="48">
        <v>43231</v>
      </c>
      <c r="G87" s="67" t="s">
        <v>1247</v>
      </c>
      <c r="H87" s="49">
        <v>7186.15</v>
      </c>
      <c r="I87" s="49">
        <f t="shared" si="2"/>
        <v>922.5</v>
      </c>
    </row>
    <row r="88" spans="1:9" x14ac:dyDescent="0.2">
      <c r="A88" s="67" t="s">
        <v>1215</v>
      </c>
      <c r="B88" s="7">
        <v>43196</v>
      </c>
      <c r="C88" s="67" t="s">
        <v>1224</v>
      </c>
      <c r="D88" s="67" t="s">
        <v>1225</v>
      </c>
      <c r="E88" s="6">
        <v>289.3</v>
      </c>
      <c r="F88" s="48">
        <v>43327</v>
      </c>
      <c r="G88" s="67" t="s">
        <v>1279</v>
      </c>
      <c r="H88" s="6">
        <v>274.39999999999998</v>
      </c>
      <c r="I88" s="6">
        <f t="shared" si="2"/>
        <v>14.900000000000034</v>
      </c>
    </row>
    <row r="89" spans="1:9" x14ac:dyDescent="0.2">
      <c r="B89" s="7"/>
      <c r="C89" s="26"/>
      <c r="D89" s="26"/>
    </row>
    <row r="90" spans="1:9" x14ac:dyDescent="0.2">
      <c r="B90" s="7"/>
      <c r="C90" s="26"/>
      <c r="D90" s="26"/>
    </row>
    <row r="91" spans="1:9" x14ac:dyDescent="0.2">
      <c r="G91" s="22" t="s">
        <v>28</v>
      </c>
      <c r="H91" s="20"/>
      <c r="I91" s="20">
        <f>SUM(I5:I88)</f>
        <v>13307.76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E16" sqref="E16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F32" sqref="F32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21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1131</v>
      </c>
      <c r="D18" s="26" t="s">
        <v>1133</v>
      </c>
      <c r="F18" s="10">
        <v>776.86</v>
      </c>
      <c r="G18" s="7">
        <v>43136</v>
      </c>
      <c r="H18" s="47" t="s">
        <v>1207</v>
      </c>
      <c r="I18" s="10">
        <v>776.86</v>
      </c>
      <c r="J18" s="27">
        <f t="shared" si="0"/>
        <v>0</v>
      </c>
    </row>
    <row r="19" spans="1:10" x14ac:dyDescent="0.2">
      <c r="A19" s="46" t="s">
        <v>579</v>
      </c>
      <c r="B19" s="7">
        <v>43140</v>
      </c>
      <c r="C19" s="26" t="s">
        <v>1203</v>
      </c>
      <c r="D19" s="26" t="s">
        <v>1204</v>
      </c>
      <c r="F19" s="10">
        <v>7270.5</v>
      </c>
      <c r="G19" s="7">
        <v>43560</v>
      </c>
      <c r="H19" s="47" t="s">
        <v>1340</v>
      </c>
      <c r="I19" s="68">
        <v>7270.5</v>
      </c>
      <c r="J19" s="27">
        <f t="shared" si="0"/>
        <v>0</v>
      </c>
    </row>
    <row r="20" spans="1:10" x14ac:dyDescent="0.2">
      <c r="A20" s="46" t="s">
        <v>579</v>
      </c>
      <c r="B20" s="7">
        <v>43180</v>
      </c>
      <c r="C20" s="26" t="s">
        <v>1218</v>
      </c>
      <c r="D20" s="26" t="s">
        <v>1219</v>
      </c>
      <c r="F20" s="10">
        <v>1076.3499999999999</v>
      </c>
      <c r="G20" s="7">
        <v>43560</v>
      </c>
      <c r="H20" s="47" t="s">
        <v>1340</v>
      </c>
      <c r="I20" s="68">
        <v>1076.3499999999999</v>
      </c>
      <c r="J20" s="27">
        <f t="shared" si="0"/>
        <v>0</v>
      </c>
    </row>
    <row r="21" spans="1:10" x14ac:dyDescent="0.2">
      <c r="A21" s="46" t="s">
        <v>579</v>
      </c>
      <c r="B21" s="7">
        <v>43251</v>
      </c>
      <c r="C21" s="26" t="s">
        <v>1244</v>
      </c>
      <c r="D21" s="26" t="s">
        <v>1245</v>
      </c>
      <c r="F21" s="10">
        <v>42946.5</v>
      </c>
      <c r="G21" s="7"/>
      <c r="J21" s="27">
        <f t="shared" si="0"/>
        <v>42946.5</v>
      </c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42946.5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L30" sqref="L3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2">
        <v>42389</v>
      </c>
      <c r="H6" s="26" t="s">
        <v>986</v>
      </c>
      <c r="I6" s="63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2">
        <v>42389</v>
      </c>
      <c r="H7" s="26" t="s">
        <v>986</v>
      </c>
      <c r="I7" s="63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2">
        <v>42389</v>
      </c>
      <c r="H8" s="26" t="s">
        <v>986</v>
      </c>
      <c r="I8" s="63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2">
        <v>42389</v>
      </c>
      <c r="H9" s="26" t="s">
        <v>986</v>
      </c>
      <c r="I9" s="63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2">
        <v>42389</v>
      </c>
      <c r="H10" s="26" t="s">
        <v>986</v>
      </c>
      <c r="I10" s="63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2">
        <v>42389</v>
      </c>
      <c r="H11" s="26" t="s">
        <v>986</v>
      </c>
      <c r="I11" s="63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2">
        <v>42389</v>
      </c>
      <c r="H12" s="26" t="s">
        <v>986</v>
      </c>
      <c r="I12" s="63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H23" sqref="H22:H23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>
        <v>43522</v>
      </c>
      <c r="H10" s="65" t="s">
        <v>1326</v>
      </c>
      <c r="I10" s="77">
        <v>484.61</v>
      </c>
      <c r="J10" s="77">
        <f>F10-I10</f>
        <v>0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0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5" sqref="I15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6" customFormat="1" x14ac:dyDescent="0.2">
      <c r="A1" s="94" t="s">
        <v>729</v>
      </c>
      <c r="B1" s="94"/>
      <c r="C1" s="94"/>
      <c r="D1" s="94"/>
      <c r="E1" s="94"/>
      <c r="F1" s="94"/>
      <c r="G1" s="94"/>
      <c r="H1" s="94"/>
      <c r="I1" s="94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1053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1061</v>
      </c>
      <c r="D5" s="26" t="s">
        <v>1052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1081</v>
      </c>
      <c r="D6" s="26" t="s">
        <v>1052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1088</v>
      </c>
      <c r="D7" s="26" t="s">
        <v>1052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1097</v>
      </c>
      <c r="D8" s="26" t="s">
        <v>1052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1107</v>
      </c>
      <c r="D9" s="26" t="s">
        <v>1052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1118</v>
      </c>
      <c r="D10" s="26" t="s">
        <v>1052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1125</v>
      </c>
      <c r="D11" s="26" t="s">
        <v>1052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1131</v>
      </c>
      <c r="D12" s="26" t="s">
        <v>1052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6" customFormat="1" x14ac:dyDescent="0.2">
      <c r="A1" s="94" t="s">
        <v>767</v>
      </c>
      <c r="B1" s="94"/>
      <c r="C1" s="94"/>
      <c r="D1" s="94"/>
      <c r="E1" s="94"/>
      <c r="F1" s="94"/>
      <c r="G1" s="94"/>
      <c r="H1" s="94"/>
      <c r="I1" s="94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94" t="s">
        <v>814</v>
      </c>
      <c r="B1" s="94"/>
      <c r="C1" s="94"/>
      <c r="D1" s="94"/>
      <c r="E1" s="94"/>
      <c r="F1" s="94"/>
      <c r="G1" s="94"/>
      <c r="H1" s="94"/>
      <c r="I1" s="94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39" sqref="B39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59" customFormat="1" x14ac:dyDescent="0.2">
      <c r="A4" s="13"/>
      <c r="B4" s="13" t="s">
        <v>3</v>
      </c>
      <c r="C4" s="13" t="s">
        <v>20</v>
      </c>
      <c r="D4" s="13" t="s">
        <v>4</v>
      </c>
      <c r="E4" s="60" t="s">
        <v>2</v>
      </c>
      <c r="F4" s="13" t="s">
        <v>5</v>
      </c>
      <c r="G4" s="13" t="s">
        <v>6</v>
      </c>
      <c r="H4" s="58" t="s">
        <v>21</v>
      </c>
      <c r="I4" s="60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31" workbookViewId="0">
      <selection activeCell="D60" sqref="D60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1052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E27" sqref="E27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 t="shared" ref="I16:I23" si="0"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 t="shared" si="0"/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 t="shared" si="0"/>
        <v>0</v>
      </c>
    </row>
    <row r="19" spans="1:9" x14ac:dyDescent="0.2">
      <c r="A19" s="26" t="s">
        <v>312</v>
      </c>
      <c r="B19" s="7">
        <v>42709</v>
      </c>
      <c r="C19" s="26" t="s">
        <v>1072</v>
      </c>
      <c r="D19" s="26" t="s">
        <v>1075</v>
      </c>
      <c r="E19" s="30">
        <v>6216</v>
      </c>
      <c r="F19" s="7">
        <v>43102</v>
      </c>
      <c r="G19" s="26" t="s">
        <v>1190</v>
      </c>
      <c r="H19" s="10">
        <v>6216</v>
      </c>
      <c r="I19" s="6">
        <f t="shared" si="0"/>
        <v>0</v>
      </c>
    </row>
    <row r="20" spans="1:9" x14ac:dyDescent="0.2">
      <c r="A20" s="26"/>
      <c r="B20" s="7">
        <v>42783</v>
      </c>
      <c r="C20" s="26" t="s">
        <v>1088</v>
      </c>
      <c r="D20" s="26" t="s">
        <v>1087</v>
      </c>
      <c r="E20" s="30">
        <v>849.31</v>
      </c>
      <c r="F20" s="7">
        <v>43102</v>
      </c>
      <c r="G20" s="26" t="s">
        <v>1190</v>
      </c>
      <c r="H20" s="10">
        <v>849.31</v>
      </c>
      <c r="I20" s="6">
        <f t="shared" si="0"/>
        <v>0</v>
      </c>
    </row>
    <row r="21" spans="1:9" x14ac:dyDescent="0.2">
      <c r="A21" s="26" t="s">
        <v>312</v>
      </c>
      <c r="B21" s="7">
        <v>43025</v>
      </c>
      <c r="C21" s="26" t="s">
        <v>1166</v>
      </c>
      <c r="D21" s="26" t="s">
        <v>1167</v>
      </c>
      <c r="E21" s="30">
        <v>1965.39</v>
      </c>
      <c r="F21" s="7">
        <v>43165</v>
      </c>
      <c r="G21" s="67" t="s">
        <v>1274</v>
      </c>
      <c r="H21" s="10">
        <v>1965.39</v>
      </c>
      <c r="I21" s="6">
        <f t="shared" si="0"/>
        <v>0</v>
      </c>
    </row>
    <row r="22" spans="1:9" x14ac:dyDescent="0.2">
      <c r="A22" s="26" t="s">
        <v>312</v>
      </c>
      <c r="B22" s="7">
        <v>43501</v>
      </c>
      <c r="C22" s="26" t="s">
        <v>179</v>
      </c>
      <c r="D22" s="26" t="s">
        <v>1320</v>
      </c>
      <c r="E22" s="30">
        <v>1507.04</v>
      </c>
      <c r="F22" s="7"/>
      <c r="G22" s="67"/>
      <c r="H22" s="10"/>
      <c r="I22" s="6">
        <f t="shared" si="0"/>
        <v>1507.04</v>
      </c>
    </row>
    <row r="23" spans="1:9" x14ac:dyDescent="0.2">
      <c r="A23" s="26" t="s">
        <v>312</v>
      </c>
      <c r="B23" s="7">
        <v>43643</v>
      </c>
      <c r="C23" s="26" t="s">
        <v>1351</v>
      </c>
      <c r="D23" s="26" t="s">
        <v>1352</v>
      </c>
      <c r="E23" s="30">
        <v>698.38</v>
      </c>
      <c r="F23" s="7"/>
      <c r="G23" s="67"/>
      <c r="H23" s="10"/>
      <c r="I23" s="6">
        <f t="shared" si="0"/>
        <v>698.38</v>
      </c>
    </row>
    <row r="24" spans="1:9" x14ac:dyDescent="0.2">
      <c r="A24" s="26"/>
      <c r="B24" s="7"/>
      <c r="C24" s="26"/>
      <c r="D24" s="26"/>
      <c r="E24" s="30"/>
      <c r="F24" s="7"/>
      <c r="G24" s="26"/>
      <c r="H24" s="10"/>
      <c r="I24" s="6"/>
    </row>
    <row r="25" spans="1:9" x14ac:dyDescent="0.2">
      <c r="A25" s="26"/>
      <c r="B25" s="7"/>
      <c r="C25" s="26"/>
      <c r="D25" s="26"/>
      <c r="E25" s="30"/>
      <c r="F25" s="7"/>
      <c r="H25" s="10"/>
      <c r="I25" s="6"/>
    </row>
    <row r="26" spans="1:9" s="22" customFormat="1" x14ac:dyDescent="0.2">
      <c r="G26" s="22" t="s">
        <v>28</v>
      </c>
      <c r="I26" s="20">
        <f>SUM(I6:I25)</f>
        <v>2205.42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4"/>
  <sheetViews>
    <sheetView workbookViewId="0">
      <pane ySplit="4" topLeftCell="A218" activePane="bottomLeft" state="frozen"/>
      <selection pane="bottomLeft" activeCell="G236" sqref="G236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8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1082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4" t="s">
        <v>1049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1082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1082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1049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1082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1082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1082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1082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1082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1082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1082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1082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1049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4" t="s">
        <v>1082</v>
      </c>
      <c r="H195" s="10">
        <v>61.68</v>
      </c>
      <c r="I195" s="6" t="s">
        <v>1033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4" t="s">
        <v>1082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4" t="s">
        <v>1082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1023</v>
      </c>
      <c r="D198" s="26" t="s">
        <v>915</v>
      </c>
      <c r="E198" s="30">
        <v>50</v>
      </c>
      <c r="G198" s="64" t="s">
        <v>1082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1025</v>
      </c>
      <c r="D199" s="26" t="s">
        <v>1026</v>
      </c>
      <c r="E199" s="30">
        <v>438.91</v>
      </c>
      <c r="G199" s="64" t="s">
        <v>1082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1032</v>
      </c>
      <c r="D200" s="26" t="s">
        <v>915</v>
      </c>
      <c r="E200" s="30">
        <v>50</v>
      </c>
      <c r="G200" s="64" t="s">
        <v>1082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1035</v>
      </c>
      <c r="D201" s="26" t="s">
        <v>915</v>
      </c>
      <c r="E201" s="30">
        <v>50</v>
      </c>
      <c r="G201" s="64" t="s">
        <v>1082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1039</v>
      </c>
      <c r="D202" s="26" t="s">
        <v>915</v>
      </c>
      <c r="E202" s="30">
        <v>50</v>
      </c>
      <c r="G202" s="64" t="s">
        <v>1082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1043</v>
      </c>
      <c r="D203" s="26" t="s">
        <v>915</v>
      </c>
      <c r="E203" s="30">
        <v>50</v>
      </c>
      <c r="G203" s="64" t="s">
        <v>1082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1048</v>
      </c>
      <c r="E204" s="30">
        <v>100</v>
      </c>
      <c r="G204" s="6" t="s">
        <v>1033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1064</v>
      </c>
      <c r="E205" s="30">
        <v>50</v>
      </c>
      <c r="F205" s="7">
        <v>43425</v>
      </c>
      <c r="G205" s="76" t="s">
        <v>1308</v>
      </c>
      <c r="H205" s="68">
        <v>50</v>
      </c>
      <c r="I205" s="6">
        <f t="shared" si="1"/>
        <v>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1048</v>
      </c>
      <c r="E206" s="30">
        <v>100</v>
      </c>
      <c r="G206" s="49"/>
      <c r="H206" s="68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1068</v>
      </c>
      <c r="E207" s="30">
        <v>3777</v>
      </c>
      <c r="F207" s="7">
        <v>42822</v>
      </c>
      <c r="G207" s="76" t="s">
        <v>1113</v>
      </c>
      <c r="H207" s="68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F208" s="7">
        <v>43425</v>
      </c>
      <c r="G208" s="76" t="s">
        <v>1308</v>
      </c>
      <c r="H208" s="68">
        <v>43.83</v>
      </c>
      <c r="I208" s="6">
        <f t="shared" si="1"/>
        <v>6.1700000000000017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1048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1058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1048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1061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1072</v>
      </c>
      <c r="D214" s="26" t="s">
        <v>1048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1073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1083</v>
      </c>
      <c r="D216" s="26" t="s">
        <v>1048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1083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1083</v>
      </c>
      <c r="D218" s="26" t="s">
        <v>1084</v>
      </c>
      <c r="E218" s="30">
        <v>3602</v>
      </c>
      <c r="F218" s="7">
        <v>43256</v>
      </c>
      <c r="G218" s="76" t="s">
        <v>1276</v>
      </c>
      <c r="H218" s="10">
        <v>3602</v>
      </c>
      <c r="I218" s="6">
        <f t="shared" si="1"/>
        <v>0</v>
      </c>
    </row>
    <row r="219" spans="1:9" x14ac:dyDescent="0.2">
      <c r="A219" s="26" t="s">
        <v>116</v>
      </c>
      <c r="B219" s="37">
        <v>42821</v>
      </c>
      <c r="C219" s="26" t="s">
        <v>1099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1112</v>
      </c>
      <c r="D220" s="26" t="s">
        <v>1048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1121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1126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1138</v>
      </c>
      <c r="D223" s="26" t="s">
        <v>1139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1145</v>
      </c>
      <c r="D224" s="26" t="s">
        <v>1139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1149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116</v>
      </c>
      <c r="B226" s="37">
        <v>42999</v>
      </c>
      <c r="C226" s="26" t="s">
        <v>1155</v>
      </c>
      <c r="D226" s="26" t="s">
        <v>915</v>
      </c>
      <c r="E226" s="30">
        <v>50</v>
      </c>
      <c r="G226" s="6"/>
      <c r="I226" s="6">
        <f t="shared" si="1"/>
        <v>50</v>
      </c>
    </row>
    <row r="227" spans="1:9" x14ac:dyDescent="0.2">
      <c r="A227" s="26" t="s">
        <v>116</v>
      </c>
      <c r="B227" s="37">
        <v>43027</v>
      </c>
      <c r="C227" s="26" t="s">
        <v>1168</v>
      </c>
      <c r="D227" s="26" t="s">
        <v>1139</v>
      </c>
      <c r="E227" s="30">
        <v>150</v>
      </c>
      <c r="G227" s="6"/>
      <c r="I227" s="6">
        <f t="shared" si="1"/>
        <v>150</v>
      </c>
    </row>
    <row r="228" spans="1:9" s="26" customFormat="1" x14ac:dyDescent="0.2">
      <c r="A228" s="26" t="s">
        <v>116</v>
      </c>
      <c r="B228" s="37">
        <v>43038</v>
      </c>
      <c r="C228" s="26" t="s">
        <v>1170</v>
      </c>
      <c r="D228" s="26" t="s">
        <v>1185</v>
      </c>
      <c r="E228" s="51">
        <v>1059.24</v>
      </c>
      <c r="F228" s="37"/>
      <c r="H228" s="51"/>
      <c r="I228" s="6">
        <f t="shared" si="1"/>
        <v>1059.24</v>
      </c>
    </row>
    <row r="229" spans="1:9" x14ac:dyDescent="0.2">
      <c r="A229" s="26" t="s">
        <v>116</v>
      </c>
      <c r="B229" s="37">
        <v>43066</v>
      </c>
      <c r="C229" s="26" t="s">
        <v>1173</v>
      </c>
      <c r="D229" s="26" t="s">
        <v>915</v>
      </c>
      <c r="E229" s="30">
        <v>100</v>
      </c>
      <c r="G229" s="6"/>
      <c r="I229" s="6">
        <f t="shared" ref="I229:I241" si="2">E229-H229</f>
        <v>100</v>
      </c>
    </row>
    <row r="230" spans="1:9" x14ac:dyDescent="0.2">
      <c r="A230" s="26" t="s">
        <v>116</v>
      </c>
      <c r="B230" s="37">
        <v>43125</v>
      </c>
      <c r="C230" s="26" t="s">
        <v>1196</v>
      </c>
      <c r="D230" s="26" t="s">
        <v>1048</v>
      </c>
      <c r="E230" s="30">
        <v>50</v>
      </c>
      <c r="G230" s="6"/>
      <c r="I230" s="6">
        <f t="shared" si="2"/>
        <v>50</v>
      </c>
    </row>
    <row r="231" spans="1:9" x14ac:dyDescent="0.2">
      <c r="A231" s="26" t="s">
        <v>116</v>
      </c>
      <c r="B231" s="37">
        <v>43157</v>
      </c>
      <c r="C231" s="26" t="s">
        <v>1206</v>
      </c>
      <c r="D231" s="26" t="s">
        <v>915</v>
      </c>
      <c r="E231" s="30">
        <v>100</v>
      </c>
      <c r="G231" s="6"/>
      <c r="I231" s="6">
        <f t="shared" si="2"/>
        <v>100</v>
      </c>
    </row>
    <row r="232" spans="1:9" x14ac:dyDescent="0.2">
      <c r="A232" s="26" t="s">
        <v>116</v>
      </c>
      <c r="B232" s="37">
        <v>43172</v>
      </c>
      <c r="C232" s="26" t="s">
        <v>1210</v>
      </c>
      <c r="D232" s="26" t="s">
        <v>1139</v>
      </c>
      <c r="E232" s="30">
        <v>250</v>
      </c>
      <c r="G232" s="6"/>
      <c r="I232" s="6">
        <f t="shared" si="2"/>
        <v>250</v>
      </c>
    </row>
    <row r="233" spans="1:9" s="47" customFormat="1" x14ac:dyDescent="0.2">
      <c r="A233" s="67" t="s">
        <v>116</v>
      </c>
      <c r="B233" s="37">
        <v>43188</v>
      </c>
      <c r="C233" s="67" t="s">
        <v>1233</v>
      </c>
      <c r="D233" s="67" t="s">
        <v>1234</v>
      </c>
      <c r="E233" s="73">
        <v>13873.5</v>
      </c>
      <c r="F233" s="48">
        <v>43276</v>
      </c>
      <c r="G233" s="67" t="s">
        <v>1275</v>
      </c>
      <c r="H233" s="68">
        <v>13873.5</v>
      </c>
      <c r="I233" s="49">
        <f t="shared" si="2"/>
        <v>0</v>
      </c>
    </row>
    <row r="234" spans="1:9" s="47" customFormat="1" x14ac:dyDescent="0.2">
      <c r="A234" s="67" t="s">
        <v>116</v>
      </c>
      <c r="B234" s="37">
        <v>43230</v>
      </c>
      <c r="C234" s="67" t="s">
        <v>1241</v>
      </c>
      <c r="D234" s="67" t="s">
        <v>1242</v>
      </c>
      <c r="E234" s="73">
        <v>3506</v>
      </c>
      <c r="F234" s="48">
        <v>43425</v>
      </c>
      <c r="G234" s="67" t="s">
        <v>1308</v>
      </c>
      <c r="H234" s="68">
        <v>3506</v>
      </c>
      <c r="I234" s="49">
        <f t="shared" si="2"/>
        <v>0</v>
      </c>
    </row>
    <row r="235" spans="1:9" s="47" customFormat="1" x14ac:dyDescent="0.2">
      <c r="A235" s="67" t="s">
        <v>116</v>
      </c>
      <c r="B235" s="37">
        <v>43236</v>
      </c>
      <c r="C235" s="67" t="s">
        <v>1243</v>
      </c>
      <c r="D235" s="67" t="s">
        <v>915</v>
      </c>
      <c r="E235" s="73">
        <v>100</v>
      </c>
      <c r="F235" s="48"/>
      <c r="H235" s="68"/>
      <c r="I235" s="49">
        <f t="shared" si="2"/>
        <v>100</v>
      </c>
    </row>
    <row r="236" spans="1:9" s="47" customFormat="1" x14ac:dyDescent="0.2">
      <c r="A236" s="67" t="s">
        <v>116</v>
      </c>
      <c r="B236" s="37">
        <v>43271</v>
      </c>
      <c r="C236" s="67" t="s">
        <v>1255</v>
      </c>
      <c r="D236" s="67" t="s">
        <v>1256</v>
      </c>
      <c r="E236" s="73">
        <v>1442.6</v>
      </c>
      <c r="F236" s="48">
        <v>43304</v>
      </c>
      <c r="G236" s="67" t="s">
        <v>1277</v>
      </c>
      <c r="H236" s="68">
        <v>1442.6</v>
      </c>
      <c r="I236" s="49">
        <f t="shared" si="2"/>
        <v>0</v>
      </c>
    </row>
    <row r="237" spans="1:9" s="47" customFormat="1" x14ac:dyDescent="0.2">
      <c r="A237" s="67" t="s">
        <v>116</v>
      </c>
      <c r="B237" s="37">
        <v>43343</v>
      </c>
      <c r="C237" s="67" t="s">
        <v>1273</v>
      </c>
      <c r="D237" s="67" t="s">
        <v>915</v>
      </c>
      <c r="E237" s="73">
        <v>50</v>
      </c>
      <c r="F237" s="48"/>
      <c r="H237" s="68"/>
      <c r="I237" s="49">
        <f t="shared" si="2"/>
        <v>50</v>
      </c>
    </row>
    <row r="238" spans="1:9" s="47" customFormat="1" x14ac:dyDescent="0.2">
      <c r="A238" s="67" t="s">
        <v>116</v>
      </c>
      <c r="B238" s="37">
        <v>43396</v>
      </c>
      <c r="C238" s="67" t="s">
        <v>1297</v>
      </c>
      <c r="D238" s="67" t="s">
        <v>915</v>
      </c>
      <c r="E238" s="73">
        <v>50</v>
      </c>
      <c r="F238" s="48"/>
      <c r="H238" s="68"/>
      <c r="I238" s="49">
        <f t="shared" si="2"/>
        <v>50</v>
      </c>
    </row>
    <row r="239" spans="1:9" s="47" customFormat="1" x14ac:dyDescent="0.2">
      <c r="A239" s="67" t="s">
        <v>116</v>
      </c>
      <c r="B239" s="37">
        <v>43495</v>
      </c>
      <c r="C239" s="67" t="s">
        <v>176</v>
      </c>
      <c r="D239" s="67" t="s">
        <v>915</v>
      </c>
      <c r="E239" s="73">
        <v>100</v>
      </c>
      <c r="F239" s="48"/>
      <c r="H239" s="68"/>
      <c r="I239" s="49">
        <f t="shared" si="2"/>
        <v>100</v>
      </c>
    </row>
    <row r="240" spans="1:9" s="47" customFormat="1" x14ac:dyDescent="0.2">
      <c r="A240" s="67" t="s">
        <v>116</v>
      </c>
      <c r="B240" s="37">
        <v>43543</v>
      </c>
      <c r="C240" s="67" t="s">
        <v>184</v>
      </c>
      <c r="D240" s="67" t="s">
        <v>915</v>
      </c>
      <c r="E240" s="73">
        <v>100</v>
      </c>
      <c r="F240" s="48"/>
      <c r="H240" s="68"/>
      <c r="I240" s="49">
        <f t="shared" si="2"/>
        <v>100</v>
      </c>
    </row>
    <row r="241" spans="1:9" s="47" customFormat="1" x14ac:dyDescent="0.2">
      <c r="A241" s="67" t="s">
        <v>116</v>
      </c>
      <c r="B241" s="37">
        <v>43662</v>
      </c>
      <c r="C241" s="67" t="s">
        <v>196</v>
      </c>
      <c r="D241" s="67" t="s">
        <v>1353</v>
      </c>
      <c r="E241" s="73">
        <v>5084.38</v>
      </c>
      <c r="F241" s="48">
        <v>43718</v>
      </c>
      <c r="G241" s="65" t="s">
        <v>1358</v>
      </c>
      <c r="H241" s="68">
        <v>5084.38</v>
      </c>
      <c r="I241" s="49">
        <f t="shared" si="2"/>
        <v>0</v>
      </c>
    </row>
    <row r="242" spans="1:9" x14ac:dyDescent="0.2">
      <c r="A242" s="26" t="s">
        <v>1033</v>
      </c>
      <c r="B242" s="37"/>
      <c r="C242" s="26"/>
      <c r="D242" s="26"/>
      <c r="E242" s="30"/>
      <c r="I242" s="6"/>
    </row>
    <row r="243" spans="1:9" x14ac:dyDescent="0.2">
      <c r="G243" s="22" t="s">
        <v>28</v>
      </c>
      <c r="H243" s="24"/>
      <c r="I243" s="20">
        <f>SUM(I21:I241)</f>
        <v>11632.67</v>
      </c>
    </row>
    <row r="244" spans="1:9" x14ac:dyDescent="0.2">
      <c r="G244" s="22"/>
      <c r="H244" s="24"/>
      <c r="I244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2"/>
  <sheetViews>
    <sheetView workbookViewId="0">
      <pane ySplit="4" topLeftCell="A350" activePane="bottomLeft" state="frozen"/>
      <selection pane="bottomLeft" activeCell="L378" sqref="L378"/>
    </sheetView>
  </sheetViews>
  <sheetFormatPr defaultRowHeight="12.75" x14ac:dyDescent="0.2"/>
  <cols>
    <col min="1" max="1" width="34.85546875" style="47" bestFit="1" customWidth="1"/>
    <col min="2" max="2" width="10.140625" style="47" bestFit="1" customWidth="1"/>
    <col min="3" max="3" width="18" style="47" bestFit="1" customWidth="1"/>
    <col min="4" max="4" width="15.42578125" style="47" bestFit="1" customWidth="1"/>
    <col min="5" max="5" width="10.140625" style="47" customWidth="1"/>
    <col min="6" max="6" width="17.140625" style="48" customWidth="1"/>
    <col min="7" max="7" width="46.42578125" style="47" bestFit="1" customWidth="1"/>
    <col min="8" max="8" width="10.140625" style="49" bestFit="1" customWidth="1"/>
    <col min="9" max="9" width="12" style="47" customWidth="1"/>
    <col min="10" max="10" width="9.140625" style="50"/>
    <col min="11" max="11" width="37" style="47" bestFit="1" customWidth="1"/>
    <col min="12" max="16384" width="9.140625" style="47"/>
  </cols>
  <sheetData>
    <row r="2" spans="1:10" x14ac:dyDescent="0.2">
      <c r="A2" s="78" t="s">
        <v>462</v>
      </c>
      <c r="B2" s="78"/>
      <c r="C2" s="78"/>
      <c r="D2" s="78"/>
      <c r="E2" s="78"/>
      <c r="G2" s="78"/>
      <c r="H2" s="79"/>
      <c r="I2" s="78"/>
    </row>
    <row r="4" spans="1:10" s="83" customFormat="1" ht="25.5" x14ac:dyDescent="0.2">
      <c r="A4" s="80"/>
      <c r="B4" s="81" t="s">
        <v>3</v>
      </c>
      <c r="C4" s="81" t="s">
        <v>20</v>
      </c>
      <c r="D4" s="81" t="s">
        <v>4</v>
      </c>
      <c r="E4" s="82" t="s">
        <v>2</v>
      </c>
      <c r="F4" s="48" t="s">
        <v>5</v>
      </c>
      <c r="G4" s="81" t="s">
        <v>6</v>
      </c>
      <c r="H4" s="82" t="s">
        <v>21</v>
      </c>
      <c r="I4" s="81" t="s">
        <v>22</v>
      </c>
      <c r="J4" s="92"/>
    </row>
    <row r="6" spans="1:10" x14ac:dyDescent="0.2">
      <c r="A6" s="84" t="s">
        <v>39</v>
      </c>
      <c r="B6" s="48">
        <v>37348</v>
      </c>
      <c r="C6" s="47" t="s">
        <v>9</v>
      </c>
      <c r="D6" s="47" t="s">
        <v>42</v>
      </c>
      <c r="E6" s="49">
        <v>53.9</v>
      </c>
      <c r="F6" s="48">
        <v>39199</v>
      </c>
      <c r="G6" s="47" t="s">
        <v>237</v>
      </c>
      <c r="H6" s="49">
        <v>53.9</v>
      </c>
      <c r="I6" s="49">
        <f>E6-H6</f>
        <v>0</v>
      </c>
    </row>
    <row r="7" spans="1:10" x14ac:dyDescent="0.2">
      <c r="A7" s="84" t="s">
        <v>40</v>
      </c>
      <c r="B7" s="48">
        <v>37867</v>
      </c>
      <c r="C7" s="47" t="s">
        <v>32</v>
      </c>
      <c r="D7" s="85" t="s">
        <v>41</v>
      </c>
      <c r="E7" s="49">
        <v>5427</v>
      </c>
      <c r="F7" s="48">
        <v>38098</v>
      </c>
      <c r="G7" s="47" t="s">
        <v>170</v>
      </c>
      <c r="H7" s="49">
        <v>5427</v>
      </c>
      <c r="I7" s="49">
        <f>E7-H7</f>
        <v>0</v>
      </c>
    </row>
    <row r="8" spans="1:10" x14ac:dyDescent="0.2">
      <c r="A8" s="84" t="s">
        <v>40</v>
      </c>
      <c r="B8" s="48">
        <v>37867</v>
      </c>
      <c r="C8" s="47" t="s">
        <v>32</v>
      </c>
      <c r="D8" s="85" t="s">
        <v>41</v>
      </c>
      <c r="E8" s="49">
        <v>11</v>
      </c>
      <c r="F8" s="48">
        <v>39199</v>
      </c>
      <c r="G8" s="47" t="s">
        <v>237</v>
      </c>
      <c r="H8" s="49">
        <v>11</v>
      </c>
      <c r="I8" s="49">
        <f>E8-H8</f>
        <v>0</v>
      </c>
    </row>
    <row r="9" spans="1:10" x14ac:dyDescent="0.2">
      <c r="A9" s="84" t="s">
        <v>110</v>
      </c>
      <c r="B9" s="48">
        <v>38373</v>
      </c>
      <c r="C9" s="47" t="s">
        <v>111</v>
      </c>
      <c r="D9" s="47" t="s">
        <v>112</v>
      </c>
      <c r="E9" s="49">
        <v>1542.02</v>
      </c>
      <c r="F9" s="48">
        <v>38466</v>
      </c>
      <c r="G9" s="47" t="s">
        <v>169</v>
      </c>
      <c r="H9" s="49">
        <v>1455.64</v>
      </c>
      <c r="I9" s="49"/>
    </row>
    <row r="10" spans="1:10" x14ac:dyDescent="0.2">
      <c r="A10" s="84"/>
      <c r="B10" s="48"/>
      <c r="E10" s="49"/>
      <c r="F10" s="48">
        <v>39199</v>
      </c>
      <c r="G10" s="47" t="s">
        <v>237</v>
      </c>
      <c r="H10" s="49">
        <v>86.38</v>
      </c>
      <c r="I10" s="49">
        <f>E9-H10-H9</f>
        <v>0</v>
      </c>
    </row>
    <row r="11" spans="1:10" x14ac:dyDescent="0.2">
      <c r="A11" s="84" t="s">
        <v>39</v>
      </c>
      <c r="B11" s="48">
        <v>38531</v>
      </c>
      <c r="C11" s="47" t="s">
        <v>120</v>
      </c>
      <c r="D11" s="47" t="s">
        <v>121</v>
      </c>
      <c r="E11" s="49">
        <v>3438</v>
      </c>
      <c r="F11" s="48">
        <v>38889</v>
      </c>
      <c r="G11" s="47" t="s">
        <v>190</v>
      </c>
      <c r="H11" s="49">
        <v>3364.88</v>
      </c>
      <c r="I11" s="49"/>
    </row>
    <row r="12" spans="1:10" x14ac:dyDescent="0.2">
      <c r="A12" s="84"/>
      <c r="B12" s="48"/>
      <c r="E12" s="49"/>
      <c r="F12" s="48">
        <v>39199</v>
      </c>
      <c r="G12" s="47" t="s">
        <v>237</v>
      </c>
      <c r="H12" s="49">
        <v>73.12</v>
      </c>
      <c r="I12" s="49">
        <f>E11-H11-H12</f>
        <v>-1.1368683772161603E-13</v>
      </c>
    </row>
    <row r="13" spans="1:10" x14ac:dyDescent="0.2">
      <c r="A13" s="84" t="s">
        <v>132</v>
      </c>
      <c r="B13" s="48">
        <v>38595</v>
      </c>
      <c r="C13" s="47" t="s">
        <v>133</v>
      </c>
      <c r="D13" s="47" t="s">
        <v>134</v>
      </c>
      <c r="E13" s="49">
        <v>3917.53</v>
      </c>
      <c r="F13" s="48">
        <v>38779</v>
      </c>
      <c r="G13" s="47" t="s">
        <v>168</v>
      </c>
      <c r="H13" s="49">
        <v>3917.53</v>
      </c>
      <c r="I13" s="49">
        <f t="shared" ref="I13:I19" si="0">E13-H13</f>
        <v>0</v>
      </c>
    </row>
    <row r="14" spans="1:10" x14ac:dyDescent="0.2">
      <c r="A14" s="84" t="s">
        <v>39</v>
      </c>
      <c r="B14" s="48">
        <v>38870</v>
      </c>
      <c r="C14" s="47" t="s">
        <v>184</v>
      </c>
      <c r="D14" s="47" t="s">
        <v>185</v>
      </c>
      <c r="E14" s="49">
        <v>3792</v>
      </c>
      <c r="F14" s="48">
        <v>38890</v>
      </c>
      <c r="G14" s="47" t="s">
        <v>189</v>
      </c>
      <c r="H14" s="49">
        <v>3792</v>
      </c>
      <c r="I14" s="49">
        <f t="shared" si="0"/>
        <v>0</v>
      </c>
    </row>
    <row r="15" spans="1:10" x14ac:dyDescent="0.2">
      <c r="A15" s="84" t="s">
        <v>40</v>
      </c>
      <c r="B15" s="48">
        <v>39111</v>
      </c>
      <c r="C15" s="47" t="s">
        <v>214</v>
      </c>
      <c r="D15" s="47" t="s">
        <v>216</v>
      </c>
      <c r="E15" s="49">
        <v>8051</v>
      </c>
      <c r="F15" s="48">
        <v>39199</v>
      </c>
      <c r="G15" s="47" t="s">
        <v>237</v>
      </c>
      <c r="H15" s="49">
        <v>8051</v>
      </c>
      <c r="I15" s="49">
        <f t="shared" si="0"/>
        <v>0</v>
      </c>
    </row>
    <row r="16" spans="1:10" x14ac:dyDescent="0.2">
      <c r="A16" s="84" t="s">
        <v>230</v>
      </c>
      <c r="B16" s="48">
        <v>39199</v>
      </c>
      <c r="C16" s="47" t="s">
        <v>231</v>
      </c>
      <c r="D16" s="47" t="s">
        <v>232</v>
      </c>
      <c r="E16" s="49">
        <v>3891.5</v>
      </c>
      <c r="F16" s="48">
        <v>39253</v>
      </c>
      <c r="G16" s="47" t="s">
        <v>244</v>
      </c>
      <c r="H16" s="49">
        <v>3891.5</v>
      </c>
      <c r="I16" s="49">
        <f t="shared" si="0"/>
        <v>0</v>
      </c>
    </row>
    <row r="17" spans="1:9" x14ac:dyDescent="0.2">
      <c r="A17" s="84" t="s">
        <v>39</v>
      </c>
      <c r="B17" s="48">
        <v>39287</v>
      </c>
      <c r="C17" s="47" t="s">
        <v>247</v>
      </c>
      <c r="D17" s="47" t="s">
        <v>248</v>
      </c>
      <c r="E17" s="49">
        <v>3466.5</v>
      </c>
      <c r="F17" s="48">
        <v>40918</v>
      </c>
      <c r="G17" s="47" t="s">
        <v>601</v>
      </c>
      <c r="H17" s="49">
        <v>3466.5</v>
      </c>
      <c r="I17" s="49">
        <f t="shared" si="0"/>
        <v>0</v>
      </c>
    </row>
    <row r="18" spans="1:9" x14ac:dyDescent="0.2">
      <c r="A18" s="84" t="s">
        <v>315</v>
      </c>
      <c r="B18" s="48">
        <v>39647</v>
      </c>
      <c r="C18" s="47" t="s">
        <v>309</v>
      </c>
      <c r="D18" s="47" t="s">
        <v>316</v>
      </c>
      <c r="E18" s="49">
        <v>15050</v>
      </c>
      <c r="F18" s="48">
        <v>40037</v>
      </c>
      <c r="G18" s="47" t="s">
        <v>385</v>
      </c>
      <c r="H18" s="49">
        <v>15050</v>
      </c>
      <c r="I18" s="49">
        <f t="shared" si="0"/>
        <v>0</v>
      </c>
    </row>
    <row r="19" spans="1:9" x14ac:dyDescent="0.2">
      <c r="A19" s="66" t="s">
        <v>40</v>
      </c>
      <c r="B19" s="48">
        <v>39870</v>
      </c>
      <c r="C19" s="67" t="s">
        <v>348</v>
      </c>
      <c r="D19" s="67" t="s">
        <v>349</v>
      </c>
      <c r="E19" s="49">
        <v>13841.5</v>
      </c>
      <c r="F19" s="48">
        <v>40317</v>
      </c>
      <c r="G19" s="47" t="s">
        <v>420</v>
      </c>
      <c r="H19" s="49">
        <v>13841.5</v>
      </c>
      <c r="I19" s="49">
        <f t="shared" si="0"/>
        <v>0</v>
      </c>
    </row>
    <row r="20" spans="1:9" x14ac:dyDescent="0.2">
      <c r="A20" s="66" t="s">
        <v>40</v>
      </c>
      <c r="B20" s="48">
        <v>39987</v>
      </c>
      <c r="C20" s="67" t="s">
        <v>370</v>
      </c>
      <c r="D20" s="67" t="s">
        <v>371</v>
      </c>
      <c r="E20" s="49">
        <v>797.62</v>
      </c>
      <c r="F20" s="48">
        <v>41136</v>
      </c>
      <c r="G20" s="67" t="s">
        <v>694</v>
      </c>
      <c r="H20" s="49">
        <v>556.04999999999995</v>
      </c>
      <c r="I20" s="49"/>
    </row>
    <row r="21" spans="1:9" x14ac:dyDescent="0.2">
      <c r="A21" s="66"/>
      <c r="B21" s="48"/>
      <c r="C21" s="67"/>
      <c r="D21" s="67"/>
      <c r="E21" s="49"/>
      <c r="F21" s="48">
        <v>41080</v>
      </c>
      <c r="G21" s="67" t="s">
        <v>695</v>
      </c>
      <c r="H21" s="49">
        <v>57.75</v>
      </c>
    </row>
    <row r="22" spans="1:9" x14ac:dyDescent="0.2">
      <c r="A22" s="66"/>
      <c r="B22" s="48"/>
      <c r="C22" s="67"/>
      <c r="D22" s="67"/>
      <c r="E22" s="49"/>
      <c r="F22" s="48">
        <v>41609</v>
      </c>
      <c r="G22" s="67" t="s">
        <v>852</v>
      </c>
      <c r="H22" s="49">
        <v>183.82</v>
      </c>
      <c r="I22" s="49">
        <f>E20-H20-H21-H22</f>
        <v>0</v>
      </c>
    </row>
    <row r="23" spans="1:9" x14ac:dyDescent="0.2">
      <c r="A23" s="66" t="s">
        <v>132</v>
      </c>
      <c r="B23" s="48">
        <v>40094</v>
      </c>
      <c r="C23" s="67" t="s">
        <v>389</v>
      </c>
      <c r="D23" s="67" t="s">
        <v>400</v>
      </c>
      <c r="E23" s="49">
        <v>100</v>
      </c>
      <c r="F23" s="48">
        <v>40424</v>
      </c>
      <c r="G23" s="47" t="s">
        <v>442</v>
      </c>
      <c r="H23" s="49">
        <v>100</v>
      </c>
      <c r="I23" s="49">
        <f>E23-H23</f>
        <v>0</v>
      </c>
    </row>
    <row r="24" spans="1:9" x14ac:dyDescent="0.2">
      <c r="A24" s="66" t="s">
        <v>132</v>
      </c>
      <c r="B24" s="48">
        <v>40133</v>
      </c>
      <c r="C24" s="67" t="s">
        <v>393</v>
      </c>
      <c r="D24" s="67" t="s">
        <v>400</v>
      </c>
      <c r="E24" s="49">
        <v>100</v>
      </c>
      <c r="F24" s="48">
        <v>40424</v>
      </c>
      <c r="G24" s="47" t="s">
        <v>442</v>
      </c>
      <c r="H24" s="49">
        <v>100</v>
      </c>
      <c r="I24" s="49">
        <f>E24-H24</f>
        <v>0</v>
      </c>
    </row>
    <row r="25" spans="1:9" x14ac:dyDescent="0.2">
      <c r="A25" s="66" t="s">
        <v>132</v>
      </c>
      <c r="B25" s="48">
        <v>40162</v>
      </c>
      <c r="C25" s="67" t="s">
        <v>394</v>
      </c>
      <c r="D25" s="67" t="s">
        <v>400</v>
      </c>
      <c r="E25" s="49">
        <v>100</v>
      </c>
      <c r="F25" s="48">
        <v>40424</v>
      </c>
      <c r="G25" s="47" t="s">
        <v>442</v>
      </c>
      <c r="H25" s="49">
        <v>100</v>
      </c>
      <c r="I25" s="49">
        <f>E25-H25</f>
        <v>0</v>
      </c>
    </row>
    <row r="26" spans="1:9" x14ac:dyDescent="0.2">
      <c r="A26" s="47" t="s">
        <v>132</v>
      </c>
      <c r="B26" s="48">
        <v>40193</v>
      </c>
      <c r="C26" s="67" t="s">
        <v>397</v>
      </c>
      <c r="D26" s="67" t="s">
        <v>400</v>
      </c>
      <c r="E26" s="49">
        <v>100</v>
      </c>
      <c r="F26" s="48">
        <v>40424</v>
      </c>
      <c r="G26" s="47" t="s">
        <v>442</v>
      </c>
      <c r="H26" s="49">
        <v>100</v>
      </c>
      <c r="I26" s="49">
        <f>E26-H26</f>
        <v>0</v>
      </c>
    </row>
    <row r="27" spans="1:9" x14ac:dyDescent="0.2">
      <c r="A27" s="67" t="s">
        <v>132</v>
      </c>
      <c r="B27" s="48">
        <v>40225</v>
      </c>
      <c r="C27" s="47" t="s">
        <v>405</v>
      </c>
      <c r="D27" s="47" t="s">
        <v>400</v>
      </c>
      <c r="E27" s="49">
        <v>100</v>
      </c>
      <c r="F27" s="48">
        <v>40424</v>
      </c>
      <c r="G27" s="47" t="s">
        <v>442</v>
      </c>
      <c r="H27" s="49">
        <v>100</v>
      </c>
      <c r="I27" s="49">
        <f>E27-H27</f>
        <v>0</v>
      </c>
    </row>
    <row r="28" spans="1:9" x14ac:dyDescent="0.2">
      <c r="A28" s="47" t="s">
        <v>410</v>
      </c>
      <c r="B28" s="48">
        <v>40283</v>
      </c>
      <c r="C28" s="47" t="s">
        <v>411</v>
      </c>
      <c r="D28" s="47" t="s">
        <v>412</v>
      </c>
      <c r="E28" s="49">
        <v>7300</v>
      </c>
      <c r="F28" s="48">
        <v>40388</v>
      </c>
      <c r="G28" s="47" t="s">
        <v>433</v>
      </c>
      <c r="H28" s="49">
        <v>5976.31</v>
      </c>
      <c r="I28" s="49"/>
    </row>
    <row r="29" spans="1:9" x14ac:dyDescent="0.2">
      <c r="B29" s="48"/>
      <c r="E29" s="49"/>
      <c r="F29" s="48">
        <v>40409</v>
      </c>
      <c r="G29" s="47" t="s">
        <v>434</v>
      </c>
      <c r="H29" s="49">
        <v>1300</v>
      </c>
      <c r="I29" s="49"/>
    </row>
    <row r="30" spans="1:9" x14ac:dyDescent="0.2">
      <c r="B30" s="48"/>
      <c r="E30" s="49"/>
      <c r="F30" s="48">
        <v>41609</v>
      </c>
      <c r="G30" s="47" t="s">
        <v>852</v>
      </c>
      <c r="H30" s="49">
        <v>23.69</v>
      </c>
      <c r="I30" s="49">
        <f>E28-H28-H29-H30</f>
        <v>-4.0145664570445661E-13</v>
      </c>
    </row>
    <row r="31" spans="1:9" x14ac:dyDescent="0.2">
      <c r="A31" s="47" t="s">
        <v>132</v>
      </c>
      <c r="B31" s="48">
        <v>40281</v>
      </c>
      <c r="C31" s="47" t="s">
        <v>413</v>
      </c>
      <c r="D31" s="47" t="s">
        <v>400</v>
      </c>
      <c r="E31" s="49">
        <v>100</v>
      </c>
      <c r="F31" s="48">
        <v>40424</v>
      </c>
      <c r="G31" s="47" t="s">
        <v>442</v>
      </c>
      <c r="H31" s="49">
        <v>100</v>
      </c>
      <c r="I31" s="49">
        <f>E31-H31</f>
        <v>0</v>
      </c>
    </row>
    <row r="32" spans="1:9" x14ac:dyDescent="0.2">
      <c r="A32" s="67" t="s">
        <v>132</v>
      </c>
      <c r="B32" s="48">
        <v>40323</v>
      </c>
      <c r="C32" s="47" t="s">
        <v>418</v>
      </c>
      <c r="D32" s="47" t="s">
        <v>419</v>
      </c>
      <c r="E32" s="49">
        <v>5075</v>
      </c>
      <c r="F32" s="48">
        <v>40918</v>
      </c>
      <c r="G32" s="47" t="s">
        <v>601</v>
      </c>
      <c r="H32" s="50">
        <v>5075</v>
      </c>
      <c r="I32" s="49">
        <f>E32-H32</f>
        <v>0</v>
      </c>
    </row>
    <row r="33" spans="1:9" x14ac:dyDescent="0.2">
      <c r="A33" s="67" t="s">
        <v>132</v>
      </c>
      <c r="B33" s="48">
        <v>40323</v>
      </c>
      <c r="C33" s="47" t="s">
        <v>418</v>
      </c>
      <c r="D33" s="47" t="s">
        <v>400</v>
      </c>
      <c r="E33" s="49">
        <v>97.99</v>
      </c>
      <c r="F33" s="48">
        <v>40424</v>
      </c>
      <c r="G33" s="47" t="s">
        <v>442</v>
      </c>
      <c r="H33" s="49">
        <v>91</v>
      </c>
      <c r="I33" s="49"/>
    </row>
    <row r="34" spans="1:9" x14ac:dyDescent="0.2">
      <c r="A34" s="67"/>
      <c r="B34" s="48"/>
      <c r="E34" s="49"/>
      <c r="F34" s="48">
        <v>40843</v>
      </c>
      <c r="G34" s="47" t="s">
        <v>557</v>
      </c>
      <c r="H34" s="49">
        <v>1.95</v>
      </c>
    </row>
    <row r="35" spans="1:9" x14ac:dyDescent="0.2">
      <c r="A35" s="67"/>
      <c r="B35" s="48"/>
      <c r="E35" s="49"/>
      <c r="F35" s="48">
        <v>41609</v>
      </c>
      <c r="G35" s="47" t="s">
        <v>852</v>
      </c>
      <c r="H35" s="49">
        <v>5.04</v>
      </c>
      <c r="I35" s="49">
        <f>E33-H33-H34-H35</f>
        <v>0</v>
      </c>
    </row>
    <row r="36" spans="1:9" x14ac:dyDescent="0.2">
      <c r="A36" s="47" t="s">
        <v>440</v>
      </c>
      <c r="B36" s="48">
        <v>40434</v>
      </c>
      <c r="C36" s="47" t="s">
        <v>438</v>
      </c>
      <c r="D36" s="47" t="s">
        <v>441</v>
      </c>
      <c r="E36" s="49">
        <v>3379.26</v>
      </c>
      <c r="F36" s="48">
        <v>41065</v>
      </c>
      <c r="G36" s="67" t="s">
        <v>696</v>
      </c>
      <c r="H36" s="49">
        <v>925.11</v>
      </c>
      <c r="I36" s="49"/>
    </row>
    <row r="37" spans="1:9" x14ac:dyDescent="0.2">
      <c r="B37" s="48"/>
      <c r="E37" s="49"/>
      <c r="F37" s="48">
        <v>41081</v>
      </c>
      <c r="G37" s="67" t="s">
        <v>698</v>
      </c>
      <c r="H37" s="49">
        <v>1569.1</v>
      </c>
    </row>
    <row r="38" spans="1:9" x14ac:dyDescent="0.2">
      <c r="B38" s="48"/>
      <c r="E38" s="49"/>
      <c r="F38" s="48">
        <v>41609</v>
      </c>
      <c r="G38" s="67" t="s">
        <v>852</v>
      </c>
      <c r="H38" s="49">
        <v>885.05</v>
      </c>
      <c r="I38" s="49">
        <f>E36-H36-H37-H38</f>
        <v>0</v>
      </c>
    </row>
    <row r="39" spans="1:9" x14ac:dyDescent="0.2">
      <c r="A39" s="47" t="s">
        <v>456</v>
      </c>
      <c r="B39" s="48">
        <v>40515</v>
      </c>
      <c r="C39" s="47" t="s">
        <v>457</v>
      </c>
      <c r="D39" s="47" t="s">
        <v>458</v>
      </c>
      <c r="E39" s="49">
        <v>12019</v>
      </c>
      <c r="F39" s="48">
        <v>40596</v>
      </c>
      <c r="G39" s="47" t="s">
        <v>473</v>
      </c>
      <c r="H39" s="49">
        <f>12019</f>
        <v>12019</v>
      </c>
      <c r="I39" s="49">
        <f>E39-H39</f>
        <v>0</v>
      </c>
    </row>
    <row r="40" spans="1:9" x14ac:dyDescent="0.2">
      <c r="A40" s="47" t="s">
        <v>456</v>
      </c>
      <c r="B40" s="48">
        <v>40527</v>
      </c>
      <c r="C40" s="47" t="s">
        <v>459</v>
      </c>
      <c r="D40" s="47" t="s">
        <v>460</v>
      </c>
      <c r="E40" s="49">
        <v>50</v>
      </c>
      <c r="F40" s="48">
        <v>41609</v>
      </c>
      <c r="G40" s="47" t="s">
        <v>852</v>
      </c>
      <c r="H40" s="49">
        <v>50</v>
      </c>
      <c r="I40" s="49">
        <f>E40-H40</f>
        <v>0</v>
      </c>
    </row>
    <row r="41" spans="1:9" x14ac:dyDescent="0.2">
      <c r="A41" s="47" t="s">
        <v>469</v>
      </c>
      <c r="B41" s="48">
        <v>40564</v>
      </c>
      <c r="C41" s="47" t="s">
        <v>470</v>
      </c>
      <c r="D41" s="47" t="s">
        <v>460</v>
      </c>
      <c r="E41" s="49">
        <v>50</v>
      </c>
      <c r="F41" s="48">
        <v>41609</v>
      </c>
      <c r="G41" s="47" t="s">
        <v>852</v>
      </c>
      <c r="H41" s="49">
        <v>50</v>
      </c>
      <c r="I41" s="49">
        <f>E41-H41</f>
        <v>0</v>
      </c>
    </row>
    <row r="42" spans="1:9" x14ac:dyDescent="0.2">
      <c r="A42" s="47" t="s">
        <v>132</v>
      </c>
      <c r="B42" s="48">
        <v>40602</v>
      </c>
      <c r="C42" s="47" t="s">
        <v>474</v>
      </c>
      <c r="D42" s="47" t="s">
        <v>475</v>
      </c>
      <c r="E42" s="49">
        <v>1151.2</v>
      </c>
      <c r="F42" s="48">
        <v>41609</v>
      </c>
      <c r="G42" s="67" t="s">
        <v>852</v>
      </c>
      <c r="H42" s="49">
        <v>1151.2</v>
      </c>
      <c r="I42" s="49">
        <f>E42-H42</f>
        <v>0</v>
      </c>
    </row>
    <row r="43" spans="1:9" x14ac:dyDescent="0.2">
      <c r="A43" s="47" t="s">
        <v>132</v>
      </c>
      <c r="B43" s="48">
        <v>40596</v>
      </c>
      <c r="C43" s="47" t="s">
        <v>480</v>
      </c>
      <c r="D43" s="47" t="s">
        <v>481</v>
      </c>
      <c r="E43" s="49">
        <v>3466.5</v>
      </c>
      <c r="F43" s="48">
        <v>40613</v>
      </c>
      <c r="G43" s="47" t="s">
        <v>490</v>
      </c>
      <c r="H43" s="49">
        <v>1122.52</v>
      </c>
    </row>
    <row r="44" spans="1:9" x14ac:dyDescent="0.2">
      <c r="B44" s="48"/>
      <c r="E44" s="49"/>
      <c r="F44" s="48">
        <v>41609</v>
      </c>
      <c r="G44" s="67" t="s">
        <v>852</v>
      </c>
      <c r="H44" s="49">
        <v>2343.98</v>
      </c>
      <c r="I44" s="49">
        <f>E43-H43-H44</f>
        <v>0</v>
      </c>
    </row>
    <row r="45" spans="1:9" x14ac:dyDescent="0.2">
      <c r="A45" s="47" t="s">
        <v>132</v>
      </c>
      <c r="B45" s="48">
        <v>40604</v>
      </c>
      <c r="C45" s="47" t="s">
        <v>482</v>
      </c>
      <c r="D45" s="47" t="s">
        <v>460</v>
      </c>
      <c r="E45" s="49">
        <v>50</v>
      </c>
      <c r="F45" s="48">
        <v>41609</v>
      </c>
      <c r="G45" s="47" t="s">
        <v>852</v>
      </c>
      <c r="H45" s="49">
        <v>50</v>
      </c>
      <c r="I45" s="49">
        <f>E45-H45</f>
        <v>0</v>
      </c>
    </row>
    <row r="46" spans="1:9" x14ac:dyDescent="0.2">
      <c r="A46" s="47" t="s">
        <v>132</v>
      </c>
      <c r="B46" s="48">
        <v>40612</v>
      </c>
      <c r="C46" s="47" t="s">
        <v>483</v>
      </c>
      <c r="D46" s="47" t="s">
        <v>484</v>
      </c>
      <c r="E46" s="49">
        <v>987.58</v>
      </c>
      <c r="F46" s="48">
        <v>40654</v>
      </c>
      <c r="G46" s="47" t="s">
        <v>498</v>
      </c>
      <c r="H46" s="49">
        <v>791</v>
      </c>
    </row>
    <row r="47" spans="1:9" x14ac:dyDescent="0.2">
      <c r="B47" s="48"/>
      <c r="E47" s="49"/>
      <c r="F47" s="48">
        <v>41609</v>
      </c>
      <c r="G47" s="47" t="s">
        <v>852</v>
      </c>
      <c r="H47" s="49">
        <v>196.58</v>
      </c>
      <c r="I47" s="49">
        <f>E46-H46-H47</f>
        <v>0</v>
      </c>
    </row>
    <row r="48" spans="1:9" x14ac:dyDescent="0.2">
      <c r="A48" s="47" t="s">
        <v>132</v>
      </c>
      <c r="B48" s="48">
        <v>40620</v>
      </c>
      <c r="C48" s="47" t="s">
        <v>485</v>
      </c>
      <c r="D48" s="47" t="s">
        <v>486</v>
      </c>
      <c r="E48" s="49">
        <v>1119.75</v>
      </c>
      <c r="F48" s="48">
        <v>40660</v>
      </c>
      <c r="G48" s="47" t="s">
        <v>499</v>
      </c>
      <c r="H48" s="49">
        <v>954.84</v>
      </c>
    </row>
    <row r="49" spans="1:9" x14ac:dyDescent="0.2">
      <c r="B49" s="48"/>
      <c r="E49" s="49"/>
      <c r="F49" s="48">
        <v>41609</v>
      </c>
      <c r="G49" s="47" t="s">
        <v>852</v>
      </c>
      <c r="H49" s="49">
        <v>164.91</v>
      </c>
      <c r="I49" s="49">
        <f>E48-H48-H49</f>
        <v>0</v>
      </c>
    </row>
    <row r="50" spans="1:9" x14ac:dyDescent="0.2">
      <c r="A50" s="47" t="s">
        <v>40</v>
      </c>
      <c r="B50" s="48">
        <v>40637</v>
      </c>
      <c r="C50" s="47" t="s">
        <v>491</v>
      </c>
      <c r="D50" s="47" t="s">
        <v>492</v>
      </c>
      <c r="E50" s="49">
        <f>4443.87</f>
        <v>4443.87</v>
      </c>
      <c r="F50" s="48">
        <v>40683</v>
      </c>
      <c r="G50" s="47" t="s">
        <v>512</v>
      </c>
      <c r="H50" s="49">
        <v>1394.29</v>
      </c>
      <c r="I50" s="49"/>
    </row>
    <row r="51" spans="1:9" x14ac:dyDescent="0.2">
      <c r="A51" s="47" t="s">
        <v>40</v>
      </c>
      <c r="B51" s="48">
        <v>40722</v>
      </c>
      <c r="C51" s="47" t="s">
        <v>491</v>
      </c>
      <c r="D51" s="47" t="s">
        <v>492</v>
      </c>
      <c r="E51" s="49">
        <v>-3049.58</v>
      </c>
      <c r="I51" s="49">
        <f>E50+E51-H50</f>
        <v>0</v>
      </c>
    </row>
    <row r="52" spans="1:9" x14ac:dyDescent="0.2">
      <c r="A52" s="47" t="s">
        <v>493</v>
      </c>
      <c r="B52" s="48">
        <v>40641</v>
      </c>
      <c r="C52" s="47" t="s">
        <v>494</v>
      </c>
      <c r="D52" s="47" t="s">
        <v>495</v>
      </c>
      <c r="E52" s="49">
        <v>105</v>
      </c>
      <c r="F52" s="48">
        <v>41843</v>
      </c>
      <c r="G52" s="47" t="s">
        <v>904</v>
      </c>
      <c r="H52" s="49">
        <v>105</v>
      </c>
      <c r="I52" s="49">
        <f t="shared" ref="I52:I71" si="1">E52-H52</f>
        <v>0</v>
      </c>
    </row>
    <row r="53" spans="1:9" x14ac:dyDescent="0.2">
      <c r="A53" s="47" t="s">
        <v>493</v>
      </c>
      <c r="B53" s="48">
        <v>40674</v>
      </c>
      <c r="C53" s="47" t="s">
        <v>505</v>
      </c>
      <c r="D53" s="47" t="s">
        <v>495</v>
      </c>
      <c r="E53" s="49">
        <v>100</v>
      </c>
      <c r="F53" s="48">
        <v>41843</v>
      </c>
      <c r="G53" s="47" t="s">
        <v>904</v>
      </c>
      <c r="H53" s="49">
        <v>100</v>
      </c>
      <c r="I53" s="49">
        <f t="shared" si="1"/>
        <v>0</v>
      </c>
    </row>
    <row r="54" spans="1:9" x14ac:dyDescent="0.2">
      <c r="A54" s="47" t="s">
        <v>493</v>
      </c>
      <c r="B54" s="48">
        <v>40704</v>
      </c>
      <c r="C54" s="47" t="s">
        <v>59</v>
      </c>
      <c r="D54" s="47" t="s">
        <v>495</v>
      </c>
      <c r="E54" s="49">
        <v>50</v>
      </c>
      <c r="F54" s="48">
        <v>41843</v>
      </c>
      <c r="G54" s="47" t="s">
        <v>904</v>
      </c>
      <c r="H54" s="49">
        <v>50</v>
      </c>
      <c r="I54" s="49">
        <f t="shared" si="1"/>
        <v>0</v>
      </c>
    </row>
    <row r="55" spans="1:9" x14ac:dyDescent="0.2">
      <c r="A55" s="47" t="s">
        <v>39</v>
      </c>
      <c r="B55" s="48">
        <v>40735</v>
      </c>
      <c r="C55" s="47" t="s">
        <v>33</v>
      </c>
      <c r="D55" s="47" t="s">
        <v>519</v>
      </c>
      <c r="E55" s="49">
        <v>100</v>
      </c>
      <c r="F55" s="48">
        <v>41843</v>
      </c>
      <c r="G55" s="47" t="s">
        <v>904</v>
      </c>
      <c r="H55" s="49">
        <v>100</v>
      </c>
      <c r="I55" s="49">
        <f t="shared" si="1"/>
        <v>0</v>
      </c>
    </row>
    <row r="56" spans="1:9" x14ac:dyDescent="0.2">
      <c r="A56" s="47" t="s">
        <v>493</v>
      </c>
      <c r="B56" s="48">
        <v>40735</v>
      </c>
      <c r="C56" s="47" t="s">
        <v>520</v>
      </c>
      <c r="D56" s="47" t="s">
        <v>495</v>
      </c>
      <c r="E56" s="49">
        <v>50</v>
      </c>
      <c r="F56" s="48">
        <v>41843</v>
      </c>
      <c r="G56" s="47" t="s">
        <v>904</v>
      </c>
      <c r="H56" s="49">
        <v>50</v>
      </c>
      <c r="I56" s="49">
        <f t="shared" si="1"/>
        <v>0</v>
      </c>
    </row>
    <row r="57" spans="1:9" x14ac:dyDescent="0.2">
      <c r="A57" s="47" t="s">
        <v>493</v>
      </c>
      <c r="B57" s="48">
        <v>40777</v>
      </c>
      <c r="C57" s="47" t="s">
        <v>528</v>
      </c>
      <c r="D57" s="47" t="s">
        <v>529</v>
      </c>
      <c r="E57" s="49">
        <v>55.2</v>
      </c>
      <c r="F57" s="48">
        <v>41609</v>
      </c>
      <c r="G57" s="47" t="s">
        <v>852</v>
      </c>
      <c r="H57" s="49">
        <v>55.2</v>
      </c>
      <c r="I57" s="49">
        <f t="shared" si="1"/>
        <v>0</v>
      </c>
    </row>
    <row r="58" spans="1:9" x14ac:dyDescent="0.2">
      <c r="A58" s="47" t="s">
        <v>39</v>
      </c>
      <c r="B58" s="48">
        <v>40757</v>
      </c>
      <c r="C58" s="47" t="s">
        <v>530</v>
      </c>
      <c r="D58" s="47" t="s">
        <v>519</v>
      </c>
      <c r="E58" s="49">
        <v>100</v>
      </c>
      <c r="F58" s="48">
        <v>41843</v>
      </c>
      <c r="G58" s="47" t="s">
        <v>904</v>
      </c>
      <c r="H58" s="49">
        <v>100</v>
      </c>
      <c r="I58" s="49">
        <f t="shared" si="1"/>
        <v>0</v>
      </c>
    </row>
    <row r="59" spans="1:9" x14ac:dyDescent="0.2">
      <c r="A59" s="47" t="s">
        <v>493</v>
      </c>
      <c r="B59" s="48">
        <v>40799</v>
      </c>
      <c r="C59" s="47" t="s">
        <v>106</v>
      </c>
      <c r="D59" s="47" t="s">
        <v>495</v>
      </c>
      <c r="E59" s="49">
        <v>50</v>
      </c>
      <c r="F59" s="48">
        <v>41843</v>
      </c>
      <c r="G59" s="47" t="s">
        <v>904</v>
      </c>
      <c r="H59" s="49">
        <v>50</v>
      </c>
      <c r="I59" s="49">
        <f t="shared" si="1"/>
        <v>0</v>
      </c>
    </row>
    <row r="60" spans="1:9" x14ac:dyDescent="0.2">
      <c r="A60" s="47" t="s">
        <v>493</v>
      </c>
      <c r="B60" s="48">
        <v>40799</v>
      </c>
      <c r="C60" s="47" t="s">
        <v>106</v>
      </c>
      <c r="D60" s="47" t="s">
        <v>495</v>
      </c>
      <c r="E60" s="49">
        <v>50</v>
      </c>
      <c r="F60" s="48">
        <v>41843</v>
      </c>
      <c r="G60" s="47" t="s">
        <v>904</v>
      </c>
      <c r="H60" s="49">
        <v>50</v>
      </c>
      <c r="I60" s="49">
        <f t="shared" si="1"/>
        <v>0</v>
      </c>
    </row>
    <row r="61" spans="1:9" x14ac:dyDescent="0.2">
      <c r="A61" s="86" t="s">
        <v>493</v>
      </c>
      <c r="B61" s="48">
        <v>40800</v>
      </c>
      <c r="C61" s="47" t="s">
        <v>537</v>
      </c>
      <c r="D61" s="47" t="s">
        <v>538</v>
      </c>
      <c r="E61" s="49">
        <v>2068.02</v>
      </c>
      <c r="F61" s="48">
        <v>41609</v>
      </c>
      <c r="G61" s="67" t="s">
        <v>852</v>
      </c>
      <c r="H61" s="49">
        <v>2068.02</v>
      </c>
      <c r="I61" s="49">
        <f t="shared" si="1"/>
        <v>0</v>
      </c>
    </row>
    <row r="62" spans="1:9" x14ac:dyDescent="0.2">
      <c r="A62" s="47" t="s">
        <v>493</v>
      </c>
      <c r="B62" s="48">
        <v>40814</v>
      </c>
      <c r="C62" s="47" t="s">
        <v>539</v>
      </c>
      <c r="D62" s="47" t="s">
        <v>540</v>
      </c>
      <c r="E62" s="49">
        <v>200</v>
      </c>
      <c r="F62" s="48">
        <v>41843</v>
      </c>
      <c r="G62" s="67" t="s">
        <v>904</v>
      </c>
      <c r="H62" s="49">
        <v>200</v>
      </c>
      <c r="I62" s="49">
        <f t="shared" si="1"/>
        <v>0</v>
      </c>
    </row>
    <row r="63" spans="1:9" x14ac:dyDescent="0.2">
      <c r="A63" s="47" t="s">
        <v>39</v>
      </c>
      <c r="B63" s="48">
        <v>40801</v>
      </c>
      <c r="C63" s="47" t="s">
        <v>541</v>
      </c>
      <c r="D63" s="47" t="s">
        <v>519</v>
      </c>
      <c r="E63" s="49">
        <v>100</v>
      </c>
      <c r="F63" s="48">
        <v>41843</v>
      </c>
      <c r="G63" s="67" t="s">
        <v>904</v>
      </c>
      <c r="H63" s="49">
        <v>100</v>
      </c>
      <c r="I63" s="49">
        <f t="shared" si="1"/>
        <v>0</v>
      </c>
    </row>
    <row r="64" spans="1:9" x14ac:dyDescent="0.2">
      <c r="A64" s="47" t="s">
        <v>39</v>
      </c>
      <c r="B64" s="48">
        <v>40806</v>
      </c>
      <c r="C64" s="47" t="s">
        <v>542</v>
      </c>
      <c r="D64" s="47" t="s">
        <v>543</v>
      </c>
      <c r="E64" s="49">
        <v>3294.11</v>
      </c>
      <c r="F64" s="48">
        <v>41039</v>
      </c>
      <c r="G64" s="47" t="s">
        <v>665</v>
      </c>
      <c r="H64" s="49">
        <v>3294.11</v>
      </c>
      <c r="I64" s="49">
        <f t="shared" si="1"/>
        <v>0</v>
      </c>
    </row>
    <row r="65" spans="1:9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48">
        <v>40843</v>
      </c>
      <c r="G65" s="47" t="s">
        <v>557</v>
      </c>
      <c r="H65" s="49">
        <v>882.27</v>
      </c>
      <c r="I65" s="49">
        <f t="shared" si="1"/>
        <v>0</v>
      </c>
    </row>
    <row r="66" spans="1:9" x14ac:dyDescent="0.2">
      <c r="A66" s="47" t="s">
        <v>493</v>
      </c>
      <c r="B66" s="48">
        <v>40827</v>
      </c>
      <c r="C66" s="47" t="s">
        <v>550</v>
      </c>
      <c r="D66" s="47" t="s">
        <v>551</v>
      </c>
      <c r="E66" s="49">
        <v>633.03</v>
      </c>
      <c r="F66" s="48">
        <v>40847</v>
      </c>
      <c r="G66" s="47" t="s">
        <v>558</v>
      </c>
      <c r="H66" s="49">
        <v>633.03</v>
      </c>
      <c r="I66" s="49">
        <f t="shared" si="1"/>
        <v>0</v>
      </c>
    </row>
    <row r="67" spans="1:9" x14ac:dyDescent="0.2">
      <c r="A67" s="47" t="s">
        <v>39</v>
      </c>
      <c r="B67" s="48">
        <v>40828</v>
      </c>
      <c r="C67" s="47" t="s">
        <v>552</v>
      </c>
      <c r="D67" s="47" t="s">
        <v>519</v>
      </c>
      <c r="E67" s="49">
        <v>100</v>
      </c>
      <c r="F67" s="48">
        <v>41843</v>
      </c>
      <c r="G67" s="47" t="s">
        <v>904</v>
      </c>
      <c r="H67" s="49">
        <v>100</v>
      </c>
      <c r="I67" s="49">
        <f t="shared" si="1"/>
        <v>0</v>
      </c>
    </row>
    <row r="68" spans="1:9" x14ac:dyDescent="0.2">
      <c r="A68" s="47" t="s">
        <v>493</v>
      </c>
      <c r="B68" s="48">
        <v>40830</v>
      </c>
      <c r="C68" s="47" t="s">
        <v>553</v>
      </c>
      <c r="D68" s="47" t="s">
        <v>554</v>
      </c>
      <c r="E68" s="49">
        <v>100</v>
      </c>
      <c r="F68" s="48">
        <v>41843</v>
      </c>
      <c r="G68" s="47" t="s">
        <v>904</v>
      </c>
      <c r="H68" s="49">
        <v>100</v>
      </c>
      <c r="I68" s="49">
        <f t="shared" si="1"/>
        <v>0</v>
      </c>
    </row>
    <row r="69" spans="1:9" x14ac:dyDescent="0.2">
      <c r="A69" s="47" t="s">
        <v>493</v>
      </c>
      <c r="B69" s="48">
        <v>40836</v>
      </c>
      <c r="C69" s="47" t="s">
        <v>555</v>
      </c>
      <c r="D69" s="47" t="s">
        <v>495</v>
      </c>
      <c r="E69" s="49">
        <v>50</v>
      </c>
      <c r="F69" s="48">
        <v>41843</v>
      </c>
      <c r="G69" s="47" t="s">
        <v>904</v>
      </c>
      <c r="H69" s="49">
        <v>50</v>
      </c>
      <c r="I69" s="49">
        <f t="shared" si="1"/>
        <v>0</v>
      </c>
    </row>
    <row r="70" spans="1:9" x14ac:dyDescent="0.2">
      <c r="A70" s="47" t="s">
        <v>493</v>
      </c>
      <c r="B70" s="48">
        <v>40854</v>
      </c>
      <c r="C70" s="47" t="s">
        <v>567</v>
      </c>
      <c r="D70" s="47" t="s">
        <v>568</v>
      </c>
      <c r="E70" s="49">
        <v>75</v>
      </c>
      <c r="F70" s="48">
        <v>41843</v>
      </c>
      <c r="G70" s="47" t="s">
        <v>904</v>
      </c>
      <c r="H70" s="49">
        <v>75</v>
      </c>
      <c r="I70" s="49">
        <f t="shared" si="1"/>
        <v>0</v>
      </c>
    </row>
    <row r="71" spans="1:9" x14ac:dyDescent="0.2">
      <c r="A71" s="47" t="s">
        <v>493</v>
      </c>
      <c r="B71" s="48">
        <v>40862</v>
      </c>
      <c r="C71" s="47" t="s">
        <v>569</v>
      </c>
      <c r="D71" s="47" t="s">
        <v>554</v>
      </c>
      <c r="E71" s="49">
        <v>100</v>
      </c>
      <c r="F71" s="48">
        <v>41843</v>
      </c>
      <c r="G71" s="47" t="s">
        <v>904</v>
      </c>
      <c r="H71" s="49">
        <v>100</v>
      </c>
      <c r="I71" s="49">
        <f t="shared" si="1"/>
        <v>0</v>
      </c>
    </row>
    <row r="72" spans="1:9" x14ac:dyDescent="0.2">
      <c r="A72" s="47" t="s">
        <v>493</v>
      </c>
      <c r="B72" s="48">
        <v>40868</v>
      </c>
      <c r="C72" s="47" t="s">
        <v>570</v>
      </c>
      <c r="D72" s="47" t="s">
        <v>571</v>
      </c>
      <c r="E72" s="49">
        <v>7426.9</v>
      </c>
      <c r="F72" s="48">
        <v>41281</v>
      </c>
      <c r="G72" s="67" t="s">
        <v>751</v>
      </c>
      <c r="H72" s="49">
        <v>2987.42</v>
      </c>
    </row>
    <row r="73" spans="1:9" x14ac:dyDescent="0.2">
      <c r="B73" s="48"/>
      <c r="E73" s="49"/>
      <c r="F73" s="48">
        <v>41722</v>
      </c>
      <c r="G73" s="67" t="s">
        <v>876</v>
      </c>
      <c r="H73" s="49">
        <v>1626.57</v>
      </c>
    </row>
    <row r="74" spans="1:9" x14ac:dyDescent="0.2">
      <c r="B74" s="48"/>
      <c r="E74" s="49"/>
      <c r="F74" s="48">
        <v>41843</v>
      </c>
      <c r="G74" s="67" t="s">
        <v>904</v>
      </c>
      <c r="H74" s="49">
        <v>2812.91</v>
      </c>
      <c r="I74" s="49">
        <f>E72-H72-H73-H74</f>
        <v>0</v>
      </c>
    </row>
    <row r="75" spans="1:9" x14ac:dyDescent="0.2">
      <c r="A75" s="47" t="s">
        <v>493</v>
      </c>
      <c r="B75" s="48">
        <v>40876</v>
      </c>
      <c r="C75" s="47" t="s">
        <v>572</v>
      </c>
      <c r="D75" s="47" t="s">
        <v>495</v>
      </c>
      <c r="E75" s="49">
        <v>50</v>
      </c>
      <c r="F75" s="48">
        <v>41843</v>
      </c>
      <c r="G75" s="67" t="s">
        <v>904</v>
      </c>
      <c r="H75" s="49">
        <v>50</v>
      </c>
      <c r="I75" s="49">
        <f t="shared" ref="I75:I86" si="2">E75-H75</f>
        <v>0</v>
      </c>
    </row>
    <row r="76" spans="1:9" x14ac:dyDescent="0.2">
      <c r="A76" s="47" t="s">
        <v>493</v>
      </c>
      <c r="B76" s="48">
        <v>40876</v>
      </c>
      <c r="C76" s="47" t="s">
        <v>565</v>
      </c>
      <c r="D76" s="47" t="s">
        <v>540</v>
      </c>
      <c r="E76" s="49">
        <v>200</v>
      </c>
      <c r="F76" s="48">
        <v>41843</v>
      </c>
      <c r="G76" s="67" t="s">
        <v>904</v>
      </c>
      <c r="H76" s="49">
        <v>200</v>
      </c>
      <c r="I76" s="49">
        <f t="shared" si="2"/>
        <v>0</v>
      </c>
    </row>
    <row r="77" spans="1:9" x14ac:dyDescent="0.2">
      <c r="A77" s="47" t="s">
        <v>493</v>
      </c>
      <c r="B77" s="48">
        <v>40876</v>
      </c>
      <c r="C77" s="47" t="s">
        <v>565</v>
      </c>
      <c r="D77" s="47" t="s">
        <v>529</v>
      </c>
      <c r="E77" s="49">
        <v>100</v>
      </c>
      <c r="F77" s="48">
        <v>41609</v>
      </c>
      <c r="G77" s="47" t="s">
        <v>852</v>
      </c>
      <c r="H77" s="49">
        <v>100</v>
      </c>
      <c r="I77" s="49">
        <f t="shared" si="2"/>
        <v>0</v>
      </c>
    </row>
    <row r="78" spans="1:9" x14ac:dyDescent="0.2">
      <c r="A78" s="47" t="s">
        <v>493</v>
      </c>
      <c r="B78" s="48">
        <v>40877</v>
      </c>
      <c r="C78" s="47" t="s">
        <v>573</v>
      </c>
      <c r="D78" s="47" t="s">
        <v>574</v>
      </c>
      <c r="E78" s="49">
        <v>100</v>
      </c>
      <c r="F78" s="48">
        <v>41843</v>
      </c>
      <c r="G78" s="67" t="s">
        <v>904</v>
      </c>
      <c r="H78" s="49">
        <v>100</v>
      </c>
      <c r="I78" s="49">
        <f t="shared" si="2"/>
        <v>0</v>
      </c>
    </row>
    <row r="79" spans="1:9" x14ac:dyDescent="0.2">
      <c r="A79" s="47" t="s">
        <v>39</v>
      </c>
      <c r="B79" s="48">
        <v>40862</v>
      </c>
      <c r="C79" s="47" t="s">
        <v>575</v>
      </c>
      <c r="D79" s="47" t="s">
        <v>519</v>
      </c>
      <c r="E79" s="49">
        <v>100</v>
      </c>
      <c r="F79" s="48">
        <v>41843</v>
      </c>
      <c r="G79" s="67" t="s">
        <v>904</v>
      </c>
      <c r="H79" s="49">
        <v>100</v>
      </c>
      <c r="I79" s="49">
        <f t="shared" si="2"/>
        <v>0</v>
      </c>
    </row>
    <row r="80" spans="1:9" x14ac:dyDescent="0.2">
      <c r="A80" s="47" t="s">
        <v>493</v>
      </c>
      <c r="B80" s="48">
        <v>40878</v>
      </c>
      <c r="C80" s="47" t="s">
        <v>577</v>
      </c>
      <c r="D80" s="47" t="s">
        <v>568</v>
      </c>
      <c r="E80" s="49">
        <v>125</v>
      </c>
      <c r="F80" s="48">
        <v>41843</v>
      </c>
      <c r="G80" s="67" t="s">
        <v>904</v>
      </c>
      <c r="H80" s="49">
        <v>125</v>
      </c>
      <c r="I80" s="49">
        <f t="shared" si="2"/>
        <v>0</v>
      </c>
    </row>
    <row r="81" spans="1:9" x14ac:dyDescent="0.2">
      <c r="A81" s="47" t="s">
        <v>493</v>
      </c>
      <c r="B81" s="48">
        <v>40879</v>
      </c>
      <c r="C81" s="47" t="s">
        <v>578</v>
      </c>
      <c r="D81" s="47" t="s">
        <v>343</v>
      </c>
      <c r="E81" s="49">
        <v>100</v>
      </c>
      <c r="F81" s="48">
        <v>41609</v>
      </c>
      <c r="G81" s="47" t="s">
        <v>852</v>
      </c>
      <c r="H81" s="49">
        <v>100</v>
      </c>
      <c r="I81" s="49">
        <f t="shared" si="2"/>
        <v>0</v>
      </c>
    </row>
    <row r="82" spans="1:9" x14ac:dyDescent="0.2">
      <c r="A82" s="47" t="s">
        <v>493</v>
      </c>
      <c r="B82" s="48">
        <v>40885</v>
      </c>
      <c r="C82" s="47" t="s">
        <v>584</v>
      </c>
      <c r="D82" s="47" t="s">
        <v>554</v>
      </c>
      <c r="E82" s="49">
        <v>100</v>
      </c>
      <c r="F82" s="48">
        <v>41843</v>
      </c>
      <c r="G82" s="67" t="s">
        <v>904</v>
      </c>
      <c r="H82" s="49">
        <v>100</v>
      </c>
      <c r="I82" s="49">
        <f t="shared" si="2"/>
        <v>0</v>
      </c>
    </row>
    <row r="83" spans="1:9" x14ac:dyDescent="0.2">
      <c r="A83" s="47" t="s">
        <v>493</v>
      </c>
      <c r="B83" s="48">
        <v>40911</v>
      </c>
      <c r="C83" s="47" t="s">
        <v>585</v>
      </c>
      <c r="D83" s="47" t="s">
        <v>574</v>
      </c>
      <c r="E83" s="49">
        <v>100</v>
      </c>
      <c r="F83" s="48">
        <v>41843</v>
      </c>
      <c r="G83" s="67" t="s">
        <v>904</v>
      </c>
      <c r="H83" s="49">
        <v>100</v>
      </c>
      <c r="I83" s="49">
        <f t="shared" si="2"/>
        <v>0</v>
      </c>
    </row>
    <row r="84" spans="1:9" x14ac:dyDescent="0.2">
      <c r="A84" s="47" t="s">
        <v>493</v>
      </c>
      <c r="B84" s="48">
        <v>40918</v>
      </c>
      <c r="C84" s="47" t="s">
        <v>589</v>
      </c>
      <c r="D84" s="47" t="s">
        <v>529</v>
      </c>
      <c r="E84" s="49">
        <v>8</v>
      </c>
      <c r="F84" s="48">
        <v>41609</v>
      </c>
      <c r="G84" s="67" t="s">
        <v>852</v>
      </c>
      <c r="H84" s="49">
        <v>8</v>
      </c>
      <c r="I84" s="49">
        <f t="shared" si="2"/>
        <v>0</v>
      </c>
    </row>
    <row r="85" spans="1:9" x14ac:dyDescent="0.2">
      <c r="A85" s="47" t="s">
        <v>493</v>
      </c>
      <c r="B85" s="48">
        <v>40927</v>
      </c>
      <c r="C85" s="47" t="s">
        <v>590</v>
      </c>
      <c r="D85" s="47" t="s">
        <v>554</v>
      </c>
      <c r="E85" s="49">
        <v>100</v>
      </c>
      <c r="F85" s="48">
        <v>41843</v>
      </c>
      <c r="G85" s="67" t="s">
        <v>904</v>
      </c>
      <c r="H85" s="49">
        <v>100</v>
      </c>
      <c r="I85" s="49">
        <f t="shared" si="2"/>
        <v>0</v>
      </c>
    </row>
    <row r="86" spans="1:9" x14ac:dyDescent="0.2">
      <c r="A86" s="47" t="s">
        <v>493</v>
      </c>
      <c r="B86" s="48">
        <v>44221</v>
      </c>
      <c r="C86" s="47" t="s">
        <v>591</v>
      </c>
      <c r="D86" s="47" t="s">
        <v>592</v>
      </c>
      <c r="E86" s="49">
        <v>1342.25</v>
      </c>
      <c r="F86" s="48">
        <v>40987</v>
      </c>
      <c r="G86" s="47" t="s">
        <v>632</v>
      </c>
      <c r="H86" s="49">
        <v>1342.25</v>
      </c>
      <c r="I86" s="49">
        <f t="shared" si="2"/>
        <v>0</v>
      </c>
    </row>
    <row r="87" spans="1:9" x14ac:dyDescent="0.2">
      <c r="A87" s="47" t="s">
        <v>493</v>
      </c>
      <c r="B87" s="48">
        <v>40935</v>
      </c>
      <c r="C87" s="47" t="s">
        <v>593</v>
      </c>
      <c r="D87" s="47" t="s">
        <v>495</v>
      </c>
      <c r="E87" s="49">
        <v>100</v>
      </c>
      <c r="I87" s="49"/>
    </row>
    <row r="88" spans="1:9" x14ac:dyDescent="0.2">
      <c r="A88" s="47" t="s">
        <v>493</v>
      </c>
      <c r="B88" s="48">
        <v>40942</v>
      </c>
      <c r="C88" s="47" t="s">
        <v>604</v>
      </c>
      <c r="D88" s="47" t="s">
        <v>495</v>
      </c>
      <c r="E88" s="49">
        <v>-50</v>
      </c>
      <c r="F88" s="48">
        <v>41843</v>
      </c>
      <c r="G88" s="67" t="s">
        <v>904</v>
      </c>
      <c r="H88" s="49">
        <v>50</v>
      </c>
      <c r="I88" s="49">
        <f>E87+E88-H88</f>
        <v>0</v>
      </c>
    </row>
    <row r="89" spans="1:9" x14ac:dyDescent="0.2">
      <c r="A89" s="47" t="s">
        <v>493</v>
      </c>
      <c r="B89" s="48">
        <v>40938</v>
      </c>
      <c r="C89" s="47" t="s">
        <v>594</v>
      </c>
      <c r="D89" s="47" t="s">
        <v>574</v>
      </c>
      <c r="E89" s="49">
        <v>100</v>
      </c>
      <c r="F89" s="48">
        <v>41843</v>
      </c>
      <c r="G89" s="67" t="s">
        <v>904</v>
      </c>
      <c r="H89" s="49">
        <v>100</v>
      </c>
      <c r="I89" s="49">
        <f>E89-H89</f>
        <v>0</v>
      </c>
    </row>
    <row r="90" spans="1:9" x14ac:dyDescent="0.2">
      <c r="A90" s="47" t="s">
        <v>602</v>
      </c>
      <c r="B90" s="48">
        <v>40941</v>
      </c>
      <c r="C90" s="47" t="s">
        <v>603</v>
      </c>
      <c r="D90" s="47" t="s">
        <v>519</v>
      </c>
      <c r="E90" s="49">
        <v>100</v>
      </c>
      <c r="F90" s="48">
        <v>41843</v>
      </c>
      <c r="G90" s="67" t="s">
        <v>904</v>
      </c>
      <c r="H90" s="49">
        <v>100</v>
      </c>
      <c r="I90" s="49">
        <f>E90-H90</f>
        <v>0</v>
      </c>
    </row>
    <row r="91" spans="1:9" x14ac:dyDescent="0.2">
      <c r="A91" s="47" t="s">
        <v>493</v>
      </c>
      <c r="B91" s="48">
        <v>40946</v>
      </c>
      <c r="C91" s="47" t="s">
        <v>605</v>
      </c>
      <c r="D91" s="47" t="s">
        <v>529</v>
      </c>
      <c r="E91" s="49">
        <v>125</v>
      </c>
      <c r="F91" s="48">
        <v>41609</v>
      </c>
      <c r="G91" s="47" t="s">
        <v>852</v>
      </c>
      <c r="H91" s="49">
        <v>125</v>
      </c>
      <c r="I91" s="49">
        <f>E91-H91</f>
        <v>0</v>
      </c>
    </row>
    <row r="92" spans="1:9" x14ac:dyDescent="0.2">
      <c r="A92" s="47" t="s">
        <v>602</v>
      </c>
      <c r="B92" s="48">
        <v>40948</v>
      </c>
      <c r="C92" s="47" t="s">
        <v>606</v>
      </c>
      <c r="D92" s="47" t="s">
        <v>607</v>
      </c>
      <c r="E92" s="49">
        <v>10742.5</v>
      </c>
      <c r="F92" s="48">
        <v>41053</v>
      </c>
      <c r="G92" s="67" t="s">
        <v>670</v>
      </c>
      <c r="H92" s="49">
        <v>3449.32</v>
      </c>
      <c r="I92" s="49"/>
    </row>
    <row r="93" spans="1:9" x14ac:dyDescent="0.2">
      <c r="B93" s="48"/>
      <c r="E93" s="49"/>
      <c r="F93" s="48">
        <v>41080</v>
      </c>
      <c r="G93" s="67" t="s">
        <v>693</v>
      </c>
      <c r="H93" s="49">
        <v>228</v>
      </c>
      <c r="I93" s="49"/>
    </row>
    <row r="94" spans="1:9" x14ac:dyDescent="0.2">
      <c r="B94" s="48"/>
      <c r="E94" s="49"/>
      <c r="F94" s="48">
        <v>41198</v>
      </c>
      <c r="G94" s="67" t="s">
        <v>709</v>
      </c>
      <c r="H94" s="49">
        <v>6657</v>
      </c>
    </row>
    <row r="95" spans="1:9" x14ac:dyDescent="0.2">
      <c r="B95" s="48"/>
      <c r="E95" s="49"/>
      <c r="F95" s="48">
        <v>41843</v>
      </c>
      <c r="G95" s="67" t="s">
        <v>904</v>
      </c>
      <c r="H95" s="49">
        <v>408.18</v>
      </c>
      <c r="I95" s="49">
        <f>E92-H92-H93-H94-H95</f>
        <v>0</v>
      </c>
    </row>
    <row r="96" spans="1:9" x14ac:dyDescent="0.2">
      <c r="A96" s="47" t="s">
        <v>493</v>
      </c>
      <c r="B96" s="48">
        <v>40948</v>
      </c>
      <c r="C96" s="47" t="s">
        <v>606</v>
      </c>
      <c r="D96" s="47" t="s">
        <v>608</v>
      </c>
      <c r="E96" s="49">
        <v>625</v>
      </c>
      <c r="F96" s="48">
        <v>41609</v>
      </c>
      <c r="G96" s="67" t="s">
        <v>852</v>
      </c>
      <c r="H96" s="49">
        <v>625</v>
      </c>
      <c r="I96" s="49">
        <f t="shared" ref="I96:I102" si="3">E96-H96</f>
        <v>0</v>
      </c>
    </row>
    <row r="97" spans="1:9" x14ac:dyDescent="0.2">
      <c r="A97" s="47" t="s">
        <v>493</v>
      </c>
      <c r="B97" s="48">
        <v>40948</v>
      </c>
      <c r="C97" s="47" t="s">
        <v>606</v>
      </c>
      <c r="D97" s="47" t="s">
        <v>343</v>
      </c>
      <c r="E97" s="49">
        <v>100</v>
      </c>
      <c r="F97" s="48">
        <v>41609</v>
      </c>
      <c r="G97" s="47" t="s">
        <v>852</v>
      </c>
      <c r="H97" s="49">
        <v>100</v>
      </c>
      <c r="I97" s="49">
        <f t="shared" si="3"/>
        <v>0</v>
      </c>
    </row>
    <row r="98" spans="1:9" x14ac:dyDescent="0.2">
      <c r="A98" s="47" t="s">
        <v>493</v>
      </c>
      <c r="B98" s="48">
        <v>40954</v>
      </c>
      <c r="C98" s="47" t="s">
        <v>609</v>
      </c>
      <c r="D98" s="47" t="s">
        <v>554</v>
      </c>
      <c r="E98" s="49">
        <v>100</v>
      </c>
      <c r="F98" s="48">
        <v>41843</v>
      </c>
      <c r="G98" s="47" t="s">
        <v>904</v>
      </c>
      <c r="H98" s="49">
        <v>100</v>
      </c>
      <c r="I98" s="49">
        <f t="shared" si="3"/>
        <v>0</v>
      </c>
    </row>
    <row r="99" spans="1:9" x14ac:dyDescent="0.2">
      <c r="A99" s="47" t="s">
        <v>602</v>
      </c>
      <c r="B99" s="48">
        <v>40954</v>
      </c>
      <c r="C99" s="47" t="s">
        <v>610</v>
      </c>
      <c r="D99" s="47" t="s">
        <v>611</v>
      </c>
      <c r="E99" s="49">
        <v>588.67999999999995</v>
      </c>
      <c r="F99" s="48">
        <v>40998</v>
      </c>
      <c r="G99" s="47" t="s">
        <v>633</v>
      </c>
      <c r="H99" s="49">
        <v>588.67999999999995</v>
      </c>
      <c r="I99" s="49">
        <f t="shared" si="3"/>
        <v>0</v>
      </c>
    </row>
    <row r="100" spans="1:9" x14ac:dyDescent="0.2">
      <c r="A100" s="47" t="s">
        <v>493</v>
      </c>
      <c r="B100" s="48">
        <v>40967</v>
      </c>
      <c r="C100" s="47" t="s">
        <v>612</v>
      </c>
      <c r="D100" s="47" t="s">
        <v>608</v>
      </c>
      <c r="E100" s="49">
        <v>25</v>
      </c>
      <c r="F100" s="48">
        <v>41843</v>
      </c>
      <c r="G100" s="67" t="s">
        <v>904</v>
      </c>
      <c r="H100" s="49">
        <v>25</v>
      </c>
      <c r="I100" s="49">
        <f t="shared" si="3"/>
        <v>0</v>
      </c>
    </row>
    <row r="101" spans="1:9" x14ac:dyDescent="0.2">
      <c r="A101" s="47" t="s">
        <v>493</v>
      </c>
      <c r="B101" s="48">
        <v>40980</v>
      </c>
      <c r="C101" s="47" t="s">
        <v>617</v>
      </c>
      <c r="D101" s="47" t="s">
        <v>554</v>
      </c>
      <c r="E101" s="49">
        <v>100</v>
      </c>
      <c r="F101" s="48">
        <v>41843</v>
      </c>
      <c r="G101" s="67" t="s">
        <v>904</v>
      </c>
      <c r="H101" s="49">
        <v>100</v>
      </c>
      <c r="I101" s="49">
        <f t="shared" si="3"/>
        <v>0</v>
      </c>
    </row>
    <row r="102" spans="1:9" x14ac:dyDescent="0.2">
      <c r="A102" s="47" t="s">
        <v>493</v>
      </c>
      <c r="B102" s="48">
        <v>40982</v>
      </c>
      <c r="C102" s="47" t="s">
        <v>618</v>
      </c>
      <c r="D102" s="47" t="s">
        <v>574</v>
      </c>
      <c r="E102" s="49">
        <v>100</v>
      </c>
      <c r="F102" s="48">
        <v>41843</v>
      </c>
      <c r="G102" s="67" t="s">
        <v>904</v>
      </c>
      <c r="H102" s="49">
        <v>100</v>
      </c>
      <c r="I102" s="49">
        <f t="shared" si="3"/>
        <v>0</v>
      </c>
    </row>
    <row r="103" spans="1:9" x14ac:dyDescent="0.2">
      <c r="A103" s="47" t="s">
        <v>493</v>
      </c>
      <c r="B103" s="48">
        <v>40987</v>
      </c>
      <c r="C103" s="47" t="s">
        <v>619</v>
      </c>
      <c r="D103" s="47" t="s">
        <v>620</v>
      </c>
      <c r="E103" s="49">
        <v>8908.5</v>
      </c>
      <c r="F103" s="48">
        <v>41019</v>
      </c>
      <c r="G103" s="47" t="s">
        <v>651</v>
      </c>
      <c r="H103" s="49">
        <v>487.59</v>
      </c>
    </row>
    <row r="104" spans="1:9" x14ac:dyDescent="0.2">
      <c r="B104" s="48"/>
      <c r="E104" s="49"/>
      <c r="F104" s="48">
        <v>41043</v>
      </c>
      <c r="G104" s="67" t="s">
        <v>669</v>
      </c>
      <c r="H104" s="49">
        <v>8400</v>
      </c>
    </row>
    <row r="105" spans="1:9" x14ac:dyDescent="0.2">
      <c r="B105" s="48"/>
      <c r="E105" s="49"/>
      <c r="F105" s="48">
        <v>41053</v>
      </c>
      <c r="G105" s="67" t="s">
        <v>668</v>
      </c>
      <c r="H105" s="49">
        <v>20.91</v>
      </c>
      <c r="I105" s="49">
        <f>E103-H103-H104-H105</f>
        <v>-1.4566126083082054E-13</v>
      </c>
    </row>
    <row r="106" spans="1:9" x14ac:dyDescent="0.2">
      <c r="A106" s="47" t="s">
        <v>493</v>
      </c>
      <c r="B106" s="48">
        <v>40990</v>
      </c>
      <c r="C106" s="47" t="s">
        <v>621</v>
      </c>
      <c r="D106" s="47" t="s">
        <v>608</v>
      </c>
      <c r="E106" s="49">
        <v>50</v>
      </c>
      <c r="F106" s="48">
        <v>41843</v>
      </c>
      <c r="G106" s="67" t="s">
        <v>904</v>
      </c>
      <c r="H106" s="49">
        <v>50</v>
      </c>
      <c r="I106" s="49">
        <f t="shared" ref="I106:I112" si="4">E106-H106</f>
        <v>0</v>
      </c>
    </row>
    <row r="107" spans="1:9" x14ac:dyDescent="0.2">
      <c r="A107" s="47" t="s">
        <v>493</v>
      </c>
      <c r="B107" s="48">
        <v>41002</v>
      </c>
      <c r="C107" s="47" t="s">
        <v>641</v>
      </c>
      <c r="D107" s="47" t="s">
        <v>495</v>
      </c>
      <c r="E107" s="49">
        <v>50</v>
      </c>
      <c r="F107" s="48">
        <v>41843</v>
      </c>
      <c r="G107" s="67" t="s">
        <v>904</v>
      </c>
      <c r="H107" s="49">
        <v>50</v>
      </c>
      <c r="I107" s="49">
        <f t="shared" si="4"/>
        <v>0</v>
      </c>
    </row>
    <row r="108" spans="1:9" x14ac:dyDescent="0.2">
      <c r="A108" s="47" t="s">
        <v>493</v>
      </c>
      <c r="B108" s="48">
        <v>41009</v>
      </c>
      <c r="C108" s="47" t="s">
        <v>642</v>
      </c>
      <c r="D108" s="47" t="s">
        <v>643</v>
      </c>
      <c r="E108" s="49">
        <v>100</v>
      </c>
      <c r="F108" s="48">
        <v>41843</v>
      </c>
      <c r="G108" s="67" t="s">
        <v>904</v>
      </c>
      <c r="H108" s="49">
        <v>100</v>
      </c>
      <c r="I108" s="49">
        <f t="shared" si="4"/>
        <v>0</v>
      </c>
    </row>
    <row r="109" spans="1:9" x14ac:dyDescent="0.2">
      <c r="A109" s="47" t="s">
        <v>493</v>
      </c>
      <c r="B109" s="48">
        <v>45033</v>
      </c>
      <c r="C109" s="47" t="s">
        <v>644</v>
      </c>
      <c r="D109" s="47" t="s">
        <v>574</v>
      </c>
      <c r="E109" s="49">
        <v>100</v>
      </c>
      <c r="F109" s="48">
        <v>41843</v>
      </c>
      <c r="G109" s="67" t="s">
        <v>904</v>
      </c>
      <c r="H109" s="49">
        <v>100</v>
      </c>
      <c r="I109" s="49">
        <f t="shared" si="4"/>
        <v>0</v>
      </c>
    </row>
    <row r="110" spans="1:9" x14ac:dyDescent="0.2">
      <c r="A110" s="47" t="s">
        <v>493</v>
      </c>
      <c r="B110" s="48">
        <v>41022</v>
      </c>
      <c r="C110" s="47" t="s">
        <v>645</v>
      </c>
      <c r="D110" s="47" t="s">
        <v>608</v>
      </c>
      <c r="E110" s="49">
        <v>100</v>
      </c>
      <c r="F110" s="48">
        <v>41843</v>
      </c>
      <c r="G110" s="67" t="s">
        <v>904</v>
      </c>
      <c r="H110" s="49">
        <v>100</v>
      </c>
      <c r="I110" s="49">
        <f t="shared" si="4"/>
        <v>0</v>
      </c>
    </row>
    <row r="111" spans="1:9" x14ac:dyDescent="0.2">
      <c r="A111" s="47" t="s">
        <v>493</v>
      </c>
      <c r="B111" s="48">
        <v>41022</v>
      </c>
      <c r="C111" s="47" t="s">
        <v>645</v>
      </c>
      <c r="D111" s="47" t="s">
        <v>554</v>
      </c>
      <c r="E111" s="49">
        <v>50</v>
      </c>
      <c r="F111" s="48">
        <v>41843</v>
      </c>
      <c r="G111" s="67" t="s">
        <v>904</v>
      </c>
      <c r="H111" s="49">
        <v>50</v>
      </c>
      <c r="I111" s="49">
        <f t="shared" si="4"/>
        <v>0</v>
      </c>
    </row>
    <row r="112" spans="1:9" x14ac:dyDescent="0.2">
      <c r="A112" s="47" t="s">
        <v>493</v>
      </c>
      <c r="B112" s="48">
        <v>41022</v>
      </c>
      <c r="C112" s="47" t="s">
        <v>634</v>
      </c>
      <c r="D112" s="47" t="s">
        <v>646</v>
      </c>
      <c r="E112" s="49">
        <v>1617.81</v>
      </c>
      <c r="F112" s="48">
        <v>41843</v>
      </c>
      <c r="G112" s="67" t="s">
        <v>904</v>
      </c>
      <c r="H112" s="49">
        <v>1617.81</v>
      </c>
      <c r="I112" s="49">
        <f t="shared" si="4"/>
        <v>0</v>
      </c>
    </row>
    <row r="113" spans="1:10" x14ac:dyDescent="0.2">
      <c r="A113" s="47" t="s">
        <v>493</v>
      </c>
      <c r="B113" s="48">
        <v>41025</v>
      </c>
      <c r="C113" s="47" t="s">
        <v>647</v>
      </c>
      <c r="D113" s="47" t="s">
        <v>648</v>
      </c>
      <c r="E113" s="49">
        <v>7114.52</v>
      </c>
      <c r="F113" s="48">
        <v>41019</v>
      </c>
      <c r="G113" s="47" t="s">
        <v>653</v>
      </c>
      <c r="H113" s="49">
        <v>5700.87</v>
      </c>
    </row>
    <row r="114" spans="1:10" x14ac:dyDescent="0.2">
      <c r="B114" s="48"/>
      <c r="E114" s="49"/>
      <c r="F114" s="48">
        <v>41053</v>
      </c>
      <c r="G114" s="67" t="s">
        <v>668</v>
      </c>
      <c r="H114" s="49">
        <v>1413.65</v>
      </c>
      <c r="I114" s="49">
        <f>E113-H113-H114</f>
        <v>0</v>
      </c>
    </row>
    <row r="115" spans="1:10" x14ac:dyDescent="0.2">
      <c r="A115" s="47" t="s">
        <v>493</v>
      </c>
      <c r="B115" s="48">
        <v>41039</v>
      </c>
      <c r="C115" s="47" t="s">
        <v>655</v>
      </c>
      <c r="D115" s="47" t="s">
        <v>643</v>
      </c>
      <c r="E115" s="49">
        <v>100</v>
      </c>
      <c r="F115" s="48">
        <v>41843</v>
      </c>
      <c r="G115" s="67" t="s">
        <v>904</v>
      </c>
      <c r="H115" s="49">
        <v>100</v>
      </c>
      <c r="I115" s="49">
        <f t="shared" ref="I115:I138" si="5">E115-H115</f>
        <v>0</v>
      </c>
    </row>
    <row r="116" spans="1:10" x14ac:dyDescent="0.2">
      <c r="A116" s="47" t="s">
        <v>602</v>
      </c>
      <c r="B116" s="48">
        <v>41043</v>
      </c>
      <c r="C116" s="47" t="s">
        <v>659</v>
      </c>
      <c r="D116" s="47" t="s">
        <v>662</v>
      </c>
      <c r="E116" s="49">
        <v>1157.26</v>
      </c>
      <c r="F116" s="48">
        <v>41065</v>
      </c>
      <c r="G116" s="67" t="s">
        <v>692</v>
      </c>
      <c r="H116" s="49">
        <v>1157.26</v>
      </c>
      <c r="I116" s="49">
        <f t="shared" si="5"/>
        <v>0</v>
      </c>
    </row>
    <row r="117" spans="1:10" x14ac:dyDescent="0.2">
      <c r="A117" s="47" t="s">
        <v>493</v>
      </c>
      <c r="B117" s="48">
        <v>41051</v>
      </c>
      <c r="C117" s="47" t="s">
        <v>660</v>
      </c>
      <c r="D117" s="47" t="s">
        <v>574</v>
      </c>
      <c r="E117" s="49">
        <v>100</v>
      </c>
      <c r="F117" s="48">
        <v>41843</v>
      </c>
      <c r="G117" s="67" t="s">
        <v>904</v>
      </c>
      <c r="H117" s="49">
        <v>100</v>
      </c>
      <c r="I117" s="49">
        <f t="shared" si="5"/>
        <v>0</v>
      </c>
    </row>
    <row r="118" spans="1:10" x14ac:dyDescent="0.2">
      <c r="A118" s="47" t="s">
        <v>493</v>
      </c>
      <c r="B118" s="48">
        <v>41058</v>
      </c>
      <c r="C118" s="47" t="s">
        <v>661</v>
      </c>
      <c r="D118" s="47" t="s">
        <v>663</v>
      </c>
      <c r="E118" s="49">
        <v>50</v>
      </c>
      <c r="F118" s="48">
        <v>41843</v>
      </c>
      <c r="G118" s="67" t="s">
        <v>904</v>
      </c>
      <c r="H118" s="49">
        <v>50</v>
      </c>
      <c r="I118" s="49">
        <f t="shared" si="5"/>
        <v>0</v>
      </c>
    </row>
    <row r="119" spans="1:10" x14ac:dyDescent="0.2">
      <c r="A119" s="67" t="s">
        <v>602</v>
      </c>
      <c r="B119" s="48">
        <v>41082</v>
      </c>
      <c r="C119" s="67" t="s">
        <v>675</v>
      </c>
      <c r="D119" s="87" t="s">
        <v>608</v>
      </c>
      <c r="E119" s="49">
        <v>50</v>
      </c>
      <c r="F119" s="48">
        <v>41843</v>
      </c>
      <c r="G119" s="67" t="s">
        <v>904</v>
      </c>
      <c r="H119" s="49">
        <v>50</v>
      </c>
      <c r="I119" s="49">
        <f t="shared" si="5"/>
        <v>0</v>
      </c>
    </row>
    <row r="120" spans="1:10" s="89" customFormat="1" x14ac:dyDescent="0.2">
      <c r="A120" s="67" t="s">
        <v>493</v>
      </c>
      <c r="B120" s="72">
        <v>41068</v>
      </c>
      <c r="C120" s="67" t="s">
        <v>676</v>
      </c>
      <c r="D120" s="67" t="s">
        <v>529</v>
      </c>
      <c r="E120" s="88">
        <v>100</v>
      </c>
      <c r="F120" s="48">
        <v>41609</v>
      </c>
      <c r="G120" s="67" t="s">
        <v>852</v>
      </c>
      <c r="H120" s="76">
        <v>100</v>
      </c>
      <c r="I120" s="76">
        <f t="shared" si="5"/>
        <v>0</v>
      </c>
      <c r="J120" s="93"/>
    </row>
    <row r="121" spans="1:10" x14ac:dyDescent="0.2">
      <c r="A121" s="67" t="s">
        <v>493</v>
      </c>
      <c r="B121" s="48">
        <v>41078</v>
      </c>
      <c r="C121" s="67" t="s">
        <v>677</v>
      </c>
      <c r="D121" s="67" t="s">
        <v>495</v>
      </c>
      <c r="E121" s="49">
        <v>50</v>
      </c>
      <c r="F121" s="48">
        <v>41843</v>
      </c>
      <c r="G121" s="67" t="s">
        <v>904</v>
      </c>
      <c r="H121" s="49">
        <v>50</v>
      </c>
      <c r="I121" s="76">
        <f t="shared" si="5"/>
        <v>0</v>
      </c>
    </row>
    <row r="122" spans="1:10" x14ac:dyDescent="0.2">
      <c r="A122" s="67" t="s">
        <v>493</v>
      </c>
      <c r="B122" s="48">
        <v>41079</v>
      </c>
      <c r="C122" s="67" t="s">
        <v>678</v>
      </c>
      <c r="D122" s="67" t="s">
        <v>679</v>
      </c>
      <c r="E122" s="49">
        <v>100</v>
      </c>
      <c r="F122" s="48">
        <v>41843</v>
      </c>
      <c r="G122" s="67" t="s">
        <v>904</v>
      </c>
      <c r="H122" s="49">
        <v>100</v>
      </c>
      <c r="I122" s="76">
        <f t="shared" si="5"/>
        <v>0</v>
      </c>
    </row>
    <row r="123" spans="1:10" x14ac:dyDescent="0.2">
      <c r="A123" s="67" t="s">
        <v>493</v>
      </c>
      <c r="B123" s="48">
        <v>41096</v>
      </c>
      <c r="C123" s="67" t="s">
        <v>268</v>
      </c>
      <c r="D123" s="67" t="s">
        <v>574</v>
      </c>
      <c r="E123" s="49">
        <v>100</v>
      </c>
      <c r="F123" s="48">
        <v>41843</v>
      </c>
      <c r="G123" s="67" t="s">
        <v>904</v>
      </c>
      <c r="H123" s="49">
        <v>100</v>
      </c>
      <c r="I123" s="76">
        <f t="shared" si="5"/>
        <v>0</v>
      </c>
    </row>
    <row r="124" spans="1:10" x14ac:dyDescent="0.2">
      <c r="A124" s="67" t="s">
        <v>493</v>
      </c>
      <c r="B124" s="48">
        <v>41100</v>
      </c>
      <c r="C124" s="67" t="s">
        <v>270</v>
      </c>
      <c r="D124" s="67" t="s">
        <v>643</v>
      </c>
      <c r="E124" s="49">
        <v>167</v>
      </c>
      <c r="F124" s="48">
        <v>41843</v>
      </c>
      <c r="G124" s="67" t="s">
        <v>904</v>
      </c>
      <c r="H124" s="49">
        <v>167</v>
      </c>
      <c r="I124" s="76">
        <f t="shared" si="5"/>
        <v>0</v>
      </c>
    </row>
    <row r="125" spans="1:10" x14ac:dyDescent="0.2">
      <c r="A125" s="67" t="s">
        <v>493</v>
      </c>
      <c r="B125" s="48">
        <v>41110</v>
      </c>
      <c r="C125" s="67" t="s">
        <v>272</v>
      </c>
      <c r="D125" s="67" t="s">
        <v>608</v>
      </c>
      <c r="E125" s="49">
        <v>50</v>
      </c>
      <c r="F125" s="48">
        <v>41843</v>
      </c>
      <c r="G125" s="67" t="s">
        <v>904</v>
      </c>
      <c r="H125" s="49">
        <v>50</v>
      </c>
      <c r="I125" s="76">
        <f t="shared" si="5"/>
        <v>0</v>
      </c>
    </row>
    <row r="126" spans="1:10" x14ac:dyDescent="0.2">
      <c r="A126" s="67" t="s">
        <v>493</v>
      </c>
      <c r="B126" s="48">
        <v>41115</v>
      </c>
      <c r="C126" s="67" t="s">
        <v>274</v>
      </c>
      <c r="D126" s="67" t="s">
        <v>680</v>
      </c>
      <c r="E126" s="49">
        <v>563.54</v>
      </c>
      <c r="F126" s="48">
        <v>41843</v>
      </c>
      <c r="G126" s="67" t="s">
        <v>904</v>
      </c>
      <c r="H126" s="49">
        <v>563.54</v>
      </c>
      <c r="I126" s="76">
        <f t="shared" si="5"/>
        <v>0</v>
      </c>
    </row>
    <row r="127" spans="1:10" x14ac:dyDescent="0.2">
      <c r="A127" s="67" t="s">
        <v>493</v>
      </c>
      <c r="B127" s="48">
        <v>41115</v>
      </c>
      <c r="C127" s="67" t="s">
        <v>274</v>
      </c>
      <c r="D127" s="67" t="s">
        <v>679</v>
      </c>
      <c r="E127" s="49">
        <v>100</v>
      </c>
      <c r="F127" s="48">
        <v>41843</v>
      </c>
      <c r="G127" s="67" t="s">
        <v>904</v>
      </c>
      <c r="H127" s="49">
        <v>100</v>
      </c>
      <c r="I127" s="76">
        <f t="shared" si="5"/>
        <v>0</v>
      </c>
    </row>
    <row r="128" spans="1:10" x14ac:dyDescent="0.2">
      <c r="A128" s="67" t="s">
        <v>602</v>
      </c>
      <c r="B128" s="48">
        <v>41122</v>
      </c>
      <c r="C128" s="67" t="s">
        <v>285</v>
      </c>
      <c r="D128" s="67" t="s">
        <v>681</v>
      </c>
      <c r="E128" s="49">
        <v>531</v>
      </c>
      <c r="F128" s="48">
        <v>41180</v>
      </c>
      <c r="G128" s="47" t="s">
        <v>702</v>
      </c>
      <c r="H128" s="49">
        <v>531</v>
      </c>
      <c r="I128" s="76">
        <f t="shared" si="5"/>
        <v>0</v>
      </c>
    </row>
    <row r="129" spans="1:9" x14ac:dyDescent="0.2">
      <c r="A129" s="67" t="s">
        <v>602</v>
      </c>
      <c r="B129" s="48">
        <v>41128</v>
      </c>
      <c r="C129" s="67" t="s">
        <v>288</v>
      </c>
      <c r="D129" s="67" t="s">
        <v>529</v>
      </c>
      <c r="E129" s="49">
        <v>100</v>
      </c>
      <c r="F129" s="48">
        <v>41609</v>
      </c>
      <c r="G129" s="67" t="s">
        <v>852</v>
      </c>
      <c r="H129" s="76">
        <v>100</v>
      </c>
      <c r="I129" s="76">
        <f t="shared" si="5"/>
        <v>0</v>
      </c>
    </row>
    <row r="130" spans="1:9" x14ac:dyDescent="0.2">
      <c r="A130" s="67" t="s">
        <v>493</v>
      </c>
      <c r="B130" s="48">
        <v>41137</v>
      </c>
      <c r="C130" s="67" t="s">
        <v>298</v>
      </c>
      <c r="D130" s="67" t="s">
        <v>682</v>
      </c>
      <c r="E130" s="49">
        <v>875.12</v>
      </c>
      <c r="F130" s="48">
        <v>41843</v>
      </c>
      <c r="G130" s="67" t="s">
        <v>904</v>
      </c>
      <c r="H130" s="49">
        <v>875.12</v>
      </c>
      <c r="I130" s="76">
        <f t="shared" si="5"/>
        <v>0</v>
      </c>
    </row>
    <row r="131" spans="1:9" x14ac:dyDescent="0.2">
      <c r="A131" s="67" t="s">
        <v>493</v>
      </c>
      <c r="B131" s="48">
        <v>41142</v>
      </c>
      <c r="C131" s="67" t="s">
        <v>302</v>
      </c>
      <c r="D131" s="67" t="s">
        <v>679</v>
      </c>
      <c r="E131" s="49">
        <v>100</v>
      </c>
      <c r="F131" s="48">
        <v>41843</v>
      </c>
      <c r="G131" s="67" t="s">
        <v>904</v>
      </c>
      <c r="H131" s="49">
        <v>100</v>
      </c>
      <c r="I131" s="76">
        <f t="shared" si="5"/>
        <v>0</v>
      </c>
    </row>
    <row r="132" spans="1:9" x14ac:dyDescent="0.2">
      <c r="A132" s="67" t="s">
        <v>493</v>
      </c>
      <c r="B132" s="48">
        <v>41145</v>
      </c>
      <c r="C132" s="67" t="s">
        <v>309</v>
      </c>
      <c r="D132" s="67" t="s">
        <v>608</v>
      </c>
      <c r="E132" s="49">
        <v>50</v>
      </c>
      <c r="F132" s="48">
        <v>41843</v>
      </c>
      <c r="G132" s="67" t="s">
        <v>904</v>
      </c>
      <c r="H132" s="49">
        <v>50</v>
      </c>
      <c r="I132" s="76">
        <f t="shared" si="5"/>
        <v>0</v>
      </c>
    </row>
    <row r="133" spans="1:9" x14ac:dyDescent="0.2">
      <c r="A133" s="67" t="s">
        <v>493</v>
      </c>
      <c r="B133" s="48">
        <v>41150</v>
      </c>
      <c r="C133" s="67" t="s">
        <v>323</v>
      </c>
      <c r="D133" s="67" t="s">
        <v>574</v>
      </c>
      <c r="E133" s="49">
        <v>150</v>
      </c>
      <c r="F133" s="48">
        <v>41843</v>
      </c>
      <c r="G133" s="67" t="s">
        <v>904</v>
      </c>
      <c r="H133" s="49">
        <v>150</v>
      </c>
      <c r="I133" s="76">
        <f t="shared" si="5"/>
        <v>0</v>
      </c>
    </row>
    <row r="134" spans="1:9" x14ac:dyDescent="0.2">
      <c r="A134" s="67" t="s">
        <v>493</v>
      </c>
      <c r="B134" s="48">
        <v>41173</v>
      </c>
      <c r="C134" s="67" t="s">
        <v>330</v>
      </c>
      <c r="D134" s="67" t="s">
        <v>699</v>
      </c>
      <c r="E134" s="49">
        <v>311.97000000000003</v>
      </c>
      <c r="F134" s="48">
        <v>41248</v>
      </c>
      <c r="G134" s="67" t="s">
        <v>733</v>
      </c>
      <c r="H134" s="49">
        <v>311.97000000000003</v>
      </c>
      <c r="I134" s="76">
        <f t="shared" si="5"/>
        <v>0</v>
      </c>
    </row>
    <row r="135" spans="1:9" x14ac:dyDescent="0.2">
      <c r="A135" s="67" t="s">
        <v>602</v>
      </c>
      <c r="B135" s="48">
        <v>41177</v>
      </c>
      <c r="C135" s="67" t="s">
        <v>333</v>
      </c>
      <c r="D135" s="67" t="s">
        <v>608</v>
      </c>
      <c r="E135" s="49">
        <v>50</v>
      </c>
      <c r="F135" s="48">
        <v>41843</v>
      </c>
      <c r="G135" s="67" t="s">
        <v>904</v>
      </c>
      <c r="H135" s="49">
        <v>50</v>
      </c>
      <c r="I135" s="76">
        <f t="shared" si="5"/>
        <v>0</v>
      </c>
    </row>
    <row r="136" spans="1:9" x14ac:dyDescent="0.2">
      <c r="A136" s="67" t="s">
        <v>493</v>
      </c>
      <c r="B136" s="48">
        <v>41177</v>
      </c>
      <c r="C136" s="67" t="s">
        <v>337</v>
      </c>
      <c r="D136" s="67" t="s">
        <v>679</v>
      </c>
      <c r="E136" s="49">
        <v>100</v>
      </c>
      <c r="F136" s="48">
        <v>41843</v>
      </c>
      <c r="G136" s="67" t="s">
        <v>904</v>
      </c>
      <c r="H136" s="49">
        <v>100</v>
      </c>
      <c r="I136" s="76">
        <f t="shared" si="5"/>
        <v>0</v>
      </c>
    </row>
    <row r="137" spans="1:9" x14ac:dyDescent="0.2">
      <c r="A137" s="67" t="s">
        <v>493</v>
      </c>
      <c r="B137" s="48">
        <v>41193</v>
      </c>
      <c r="C137" s="67" t="s">
        <v>342</v>
      </c>
      <c r="D137" s="67" t="s">
        <v>707</v>
      </c>
      <c r="E137" s="49">
        <v>94</v>
      </c>
      <c r="F137" s="48">
        <v>41843</v>
      </c>
      <c r="G137" s="67" t="s">
        <v>904</v>
      </c>
      <c r="H137" s="49">
        <v>94</v>
      </c>
      <c r="I137" s="76">
        <f t="shared" si="5"/>
        <v>0</v>
      </c>
    </row>
    <row r="138" spans="1:9" x14ac:dyDescent="0.2">
      <c r="A138" s="67" t="s">
        <v>602</v>
      </c>
      <c r="B138" s="48">
        <v>41200</v>
      </c>
      <c r="C138" s="67" t="s">
        <v>348</v>
      </c>
      <c r="D138" s="67" t="s">
        <v>608</v>
      </c>
      <c r="E138" s="49">
        <v>50</v>
      </c>
      <c r="F138" s="48">
        <v>41843</v>
      </c>
      <c r="G138" s="67" t="s">
        <v>904</v>
      </c>
      <c r="H138" s="49">
        <v>50</v>
      </c>
      <c r="I138" s="76">
        <f t="shared" si="5"/>
        <v>0</v>
      </c>
    </row>
    <row r="139" spans="1:9" x14ac:dyDescent="0.2">
      <c r="A139" s="67" t="s">
        <v>493</v>
      </c>
      <c r="B139" s="48">
        <v>41206</v>
      </c>
      <c r="C139" s="67" t="s">
        <v>351</v>
      </c>
      <c r="D139" s="67" t="s">
        <v>708</v>
      </c>
      <c r="E139" s="49">
        <v>3209.75</v>
      </c>
      <c r="F139" s="48">
        <v>41263</v>
      </c>
      <c r="G139" s="67" t="s">
        <v>734</v>
      </c>
      <c r="H139" s="49">
        <v>2533.06</v>
      </c>
      <c r="I139" s="76"/>
    </row>
    <row r="140" spans="1:9" x14ac:dyDescent="0.2">
      <c r="A140" s="67"/>
      <c r="B140" s="48"/>
      <c r="C140" s="67"/>
      <c r="D140" s="67"/>
      <c r="E140" s="49"/>
      <c r="F140" s="48">
        <v>41263</v>
      </c>
      <c r="G140" s="67" t="s">
        <v>735</v>
      </c>
      <c r="H140" s="49">
        <v>79.38</v>
      </c>
    </row>
    <row r="141" spans="1:9" x14ac:dyDescent="0.2">
      <c r="A141" s="67"/>
      <c r="B141" s="48"/>
      <c r="C141" s="67"/>
      <c r="D141" s="67"/>
      <c r="E141" s="49"/>
      <c r="F141" s="48">
        <v>41609</v>
      </c>
      <c r="G141" s="67" t="s">
        <v>852</v>
      </c>
      <c r="H141" s="49">
        <v>597.30999999999995</v>
      </c>
      <c r="I141" s="76">
        <f>E139-H139-H140-H141</f>
        <v>0</v>
      </c>
    </row>
    <row r="142" spans="1:9" x14ac:dyDescent="0.2">
      <c r="A142" s="67" t="s">
        <v>493</v>
      </c>
      <c r="B142" s="48">
        <v>41206</v>
      </c>
      <c r="C142" s="67" t="s">
        <v>352</v>
      </c>
      <c r="D142" s="67" t="s">
        <v>679</v>
      </c>
      <c r="E142" s="49">
        <v>100</v>
      </c>
      <c r="F142" s="48">
        <v>41843</v>
      </c>
      <c r="G142" s="67" t="s">
        <v>904</v>
      </c>
      <c r="H142" s="49">
        <v>100</v>
      </c>
      <c r="I142" s="76">
        <f>E142-H142</f>
        <v>0</v>
      </c>
    </row>
    <row r="143" spans="1:9" x14ac:dyDescent="0.2">
      <c r="A143" s="67" t="s">
        <v>493</v>
      </c>
      <c r="B143" s="48">
        <v>41218</v>
      </c>
      <c r="C143" s="67" t="s">
        <v>716</v>
      </c>
      <c r="D143" s="67" t="s">
        <v>574</v>
      </c>
      <c r="E143" s="49">
        <v>50</v>
      </c>
      <c r="F143" s="48">
        <v>41843</v>
      </c>
      <c r="G143" s="67" t="s">
        <v>904</v>
      </c>
      <c r="H143" s="49">
        <v>50</v>
      </c>
      <c r="I143" s="76">
        <f>E143-H143</f>
        <v>0</v>
      </c>
    </row>
    <row r="144" spans="1:9" x14ac:dyDescent="0.2">
      <c r="A144" s="67" t="s">
        <v>717</v>
      </c>
      <c r="B144" s="48">
        <v>41228</v>
      </c>
      <c r="C144" s="67" t="s">
        <v>718</v>
      </c>
      <c r="D144" s="67" t="s">
        <v>719</v>
      </c>
      <c r="E144" s="49">
        <v>1182.33</v>
      </c>
      <c r="F144" s="48">
        <v>41281</v>
      </c>
      <c r="G144" s="67" t="s">
        <v>834</v>
      </c>
      <c r="H144" s="76">
        <v>1122.95</v>
      </c>
    </row>
    <row r="145" spans="1:9" x14ac:dyDescent="0.2">
      <c r="A145" s="67"/>
      <c r="B145" s="48"/>
      <c r="C145" s="67"/>
      <c r="D145" s="67"/>
      <c r="E145" s="49"/>
      <c r="F145" s="48">
        <v>41609</v>
      </c>
      <c r="G145" s="67" t="s">
        <v>852</v>
      </c>
      <c r="H145" s="76">
        <v>59.38</v>
      </c>
      <c r="I145" s="76">
        <f>E144-H144-H145</f>
        <v>-1.2079226507921703E-13</v>
      </c>
    </row>
    <row r="146" spans="1:9" x14ac:dyDescent="0.2">
      <c r="A146" s="67" t="s">
        <v>493</v>
      </c>
      <c r="B146" s="48">
        <v>41240</v>
      </c>
      <c r="C146" s="67" t="s">
        <v>720</v>
      </c>
      <c r="D146" s="67" t="s">
        <v>608</v>
      </c>
      <c r="E146" s="49">
        <v>50</v>
      </c>
      <c r="F146" s="48">
        <v>41446</v>
      </c>
      <c r="G146" s="67" t="s">
        <v>798</v>
      </c>
      <c r="H146" s="49">
        <v>50</v>
      </c>
      <c r="I146" s="76">
        <f>E146-H146</f>
        <v>0</v>
      </c>
    </row>
    <row r="147" spans="1:9" x14ac:dyDescent="0.2">
      <c r="A147" s="67" t="s">
        <v>493</v>
      </c>
      <c r="B147" s="48">
        <v>41240</v>
      </c>
      <c r="C147" s="67" t="s">
        <v>720</v>
      </c>
      <c r="D147" s="67" t="s">
        <v>679</v>
      </c>
      <c r="E147" s="49">
        <v>100</v>
      </c>
      <c r="F147" s="48">
        <v>41446</v>
      </c>
      <c r="G147" s="67" t="s">
        <v>798</v>
      </c>
      <c r="H147" s="49">
        <v>100</v>
      </c>
      <c r="I147" s="76">
        <f>E147-H147</f>
        <v>0</v>
      </c>
    </row>
    <row r="148" spans="1:9" x14ac:dyDescent="0.2">
      <c r="A148" s="67" t="s">
        <v>602</v>
      </c>
      <c r="B148" s="48">
        <v>41255</v>
      </c>
      <c r="C148" s="67" t="s">
        <v>724</v>
      </c>
      <c r="D148" s="67" t="s">
        <v>519</v>
      </c>
      <c r="E148" s="49">
        <v>50</v>
      </c>
      <c r="F148" s="48">
        <v>41446</v>
      </c>
      <c r="G148" s="67" t="s">
        <v>798</v>
      </c>
      <c r="H148" s="49">
        <v>50</v>
      </c>
      <c r="I148" s="76">
        <f>E148-H148</f>
        <v>0</v>
      </c>
    </row>
    <row r="149" spans="1:9" x14ac:dyDescent="0.2">
      <c r="A149" s="67" t="s">
        <v>493</v>
      </c>
      <c r="B149" s="48">
        <v>41254</v>
      </c>
      <c r="C149" s="67" t="s">
        <v>722</v>
      </c>
      <c r="D149" s="67" t="s">
        <v>723</v>
      </c>
      <c r="E149" s="49">
        <v>913.54</v>
      </c>
      <c r="F149" s="48">
        <v>41446</v>
      </c>
      <c r="G149" s="67" t="s">
        <v>798</v>
      </c>
      <c r="H149" s="49">
        <v>729</v>
      </c>
    </row>
    <row r="150" spans="1:9" x14ac:dyDescent="0.2">
      <c r="A150" s="67"/>
      <c r="B150" s="48"/>
      <c r="C150" s="67"/>
      <c r="D150" s="67"/>
      <c r="E150" s="49"/>
      <c r="F150" s="48">
        <v>41843</v>
      </c>
      <c r="G150" s="67" t="s">
        <v>904</v>
      </c>
      <c r="H150" s="49">
        <v>184.54</v>
      </c>
      <c r="I150" s="76">
        <f>E149-H149-H150</f>
        <v>0</v>
      </c>
    </row>
    <row r="151" spans="1:9" x14ac:dyDescent="0.2">
      <c r="A151" s="67" t="s">
        <v>493</v>
      </c>
      <c r="B151" s="48">
        <v>41260</v>
      </c>
      <c r="C151" s="67" t="s">
        <v>725</v>
      </c>
      <c r="D151" s="67" t="s">
        <v>574</v>
      </c>
      <c r="E151" s="49">
        <v>100</v>
      </c>
      <c r="F151" s="48">
        <v>41446</v>
      </c>
      <c r="G151" s="47" t="s">
        <v>798</v>
      </c>
      <c r="H151" s="49">
        <v>100</v>
      </c>
      <c r="I151" s="76">
        <f t="shared" ref="I151:I156" si="6">E151-H151</f>
        <v>0</v>
      </c>
    </row>
    <row r="152" spans="1:9" x14ac:dyDescent="0.2">
      <c r="A152" s="67" t="s">
        <v>493</v>
      </c>
      <c r="B152" s="48">
        <v>41267</v>
      </c>
      <c r="C152" s="67" t="s">
        <v>726</v>
      </c>
      <c r="D152" s="67" t="s">
        <v>608</v>
      </c>
      <c r="E152" s="49">
        <v>50</v>
      </c>
      <c r="F152" s="48">
        <v>41843</v>
      </c>
      <c r="G152" s="67" t="s">
        <v>904</v>
      </c>
      <c r="H152" s="49">
        <v>50</v>
      </c>
      <c r="I152" s="76">
        <f t="shared" si="6"/>
        <v>0</v>
      </c>
    </row>
    <row r="153" spans="1:9" x14ac:dyDescent="0.2">
      <c r="A153" s="67" t="s">
        <v>493</v>
      </c>
      <c r="B153" s="48">
        <v>41271</v>
      </c>
      <c r="C153" s="67" t="s">
        <v>727</v>
      </c>
      <c r="D153" s="67" t="s">
        <v>679</v>
      </c>
      <c r="E153" s="49">
        <v>100</v>
      </c>
      <c r="F153" s="48">
        <v>41843</v>
      </c>
      <c r="G153" s="67" t="s">
        <v>904</v>
      </c>
      <c r="H153" s="49">
        <v>100</v>
      </c>
      <c r="I153" s="76">
        <f t="shared" si="6"/>
        <v>0</v>
      </c>
    </row>
    <row r="154" spans="1:9" x14ac:dyDescent="0.2">
      <c r="A154" s="67" t="s">
        <v>602</v>
      </c>
      <c r="B154" s="48">
        <v>41282</v>
      </c>
      <c r="C154" s="67" t="s">
        <v>740</v>
      </c>
      <c r="D154" s="67" t="s">
        <v>519</v>
      </c>
      <c r="E154" s="49">
        <v>50</v>
      </c>
      <c r="F154" s="48">
        <v>41843</v>
      </c>
      <c r="G154" s="67" t="s">
        <v>904</v>
      </c>
      <c r="H154" s="49">
        <v>50</v>
      </c>
      <c r="I154" s="76">
        <f t="shared" si="6"/>
        <v>0</v>
      </c>
    </row>
    <row r="155" spans="1:9" x14ac:dyDescent="0.2">
      <c r="A155" s="67" t="s">
        <v>602</v>
      </c>
      <c r="B155" s="48">
        <v>41289</v>
      </c>
      <c r="C155" s="67" t="s">
        <v>741</v>
      </c>
      <c r="D155" s="67" t="s">
        <v>608</v>
      </c>
      <c r="E155" s="49">
        <v>50</v>
      </c>
      <c r="F155" s="48">
        <v>41843</v>
      </c>
      <c r="G155" s="67" t="s">
        <v>904</v>
      </c>
      <c r="H155" s="49">
        <v>50</v>
      </c>
      <c r="I155" s="76">
        <f t="shared" si="6"/>
        <v>0</v>
      </c>
    </row>
    <row r="156" spans="1:9" x14ac:dyDescent="0.2">
      <c r="A156" s="67" t="s">
        <v>602</v>
      </c>
      <c r="B156" s="48">
        <v>41305</v>
      </c>
      <c r="C156" s="67" t="s">
        <v>747</v>
      </c>
      <c r="D156" s="67" t="s">
        <v>519</v>
      </c>
      <c r="E156" s="49">
        <v>50</v>
      </c>
      <c r="F156" s="48">
        <v>41843</v>
      </c>
      <c r="G156" s="67" t="s">
        <v>904</v>
      </c>
      <c r="H156" s="49">
        <v>50</v>
      </c>
      <c r="I156" s="76">
        <f t="shared" si="6"/>
        <v>0</v>
      </c>
    </row>
    <row r="157" spans="1:9" x14ac:dyDescent="0.2">
      <c r="A157" s="67" t="s">
        <v>493</v>
      </c>
      <c r="B157" s="48">
        <v>41305</v>
      </c>
      <c r="C157" s="67" t="s">
        <v>748</v>
      </c>
      <c r="D157" s="67" t="s">
        <v>750</v>
      </c>
      <c r="E157" s="49">
        <v>1536.51</v>
      </c>
      <c r="F157" s="48">
        <v>41332</v>
      </c>
      <c r="G157" s="47" t="s">
        <v>757</v>
      </c>
      <c r="H157" s="49">
        <v>545.37</v>
      </c>
    </row>
    <row r="158" spans="1:9" x14ac:dyDescent="0.2">
      <c r="A158" s="67"/>
      <c r="B158" s="48"/>
      <c r="C158" s="67"/>
      <c r="D158" s="67"/>
      <c r="E158" s="49"/>
      <c r="F158" s="48">
        <v>41843</v>
      </c>
      <c r="G158" s="47" t="s">
        <v>904</v>
      </c>
      <c r="H158" s="49">
        <v>991.14</v>
      </c>
      <c r="I158" s="76">
        <f>E157-H157-H158</f>
        <v>0</v>
      </c>
    </row>
    <row r="159" spans="1:9" x14ac:dyDescent="0.2">
      <c r="A159" s="67" t="s">
        <v>493</v>
      </c>
      <c r="B159" s="48">
        <v>41332</v>
      </c>
      <c r="C159" s="67" t="s">
        <v>756</v>
      </c>
      <c r="D159" s="67" t="s">
        <v>608</v>
      </c>
      <c r="E159" s="49">
        <v>50</v>
      </c>
      <c r="F159" s="48">
        <v>41843</v>
      </c>
      <c r="G159" s="67" t="s">
        <v>904</v>
      </c>
      <c r="H159" s="49">
        <v>50</v>
      </c>
      <c r="I159" s="76">
        <f t="shared" ref="I159:I165" si="7">E159-H159</f>
        <v>0</v>
      </c>
    </row>
    <row r="160" spans="1:9" x14ac:dyDescent="0.2">
      <c r="A160" s="67" t="s">
        <v>602</v>
      </c>
      <c r="B160" s="48">
        <v>41332</v>
      </c>
      <c r="C160" s="67" t="s">
        <v>756</v>
      </c>
      <c r="D160" s="67" t="s">
        <v>679</v>
      </c>
      <c r="E160" s="49">
        <v>100</v>
      </c>
      <c r="F160" s="48">
        <v>41843</v>
      </c>
      <c r="G160" s="67" t="s">
        <v>904</v>
      </c>
      <c r="H160" s="49">
        <v>100</v>
      </c>
      <c r="I160" s="76">
        <f t="shared" si="7"/>
        <v>0</v>
      </c>
    </row>
    <row r="161" spans="1:10" x14ac:dyDescent="0.2">
      <c r="A161" s="67" t="s">
        <v>888</v>
      </c>
      <c r="B161" s="48">
        <v>41346</v>
      </c>
      <c r="C161" s="67" t="s">
        <v>765</v>
      </c>
      <c r="D161" s="67" t="s">
        <v>540</v>
      </c>
      <c r="E161" s="49">
        <v>200</v>
      </c>
      <c r="F161" s="48">
        <v>43395</v>
      </c>
      <c r="G161" s="47" t="s">
        <v>1300</v>
      </c>
      <c r="H161" s="49">
        <v>200</v>
      </c>
      <c r="I161" s="76">
        <f t="shared" si="7"/>
        <v>0</v>
      </c>
    </row>
    <row r="162" spans="1:10" x14ac:dyDescent="0.2">
      <c r="A162" s="67" t="s">
        <v>888</v>
      </c>
      <c r="B162" s="48">
        <v>41351</v>
      </c>
      <c r="C162" s="67" t="s">
        <v>760</v>
      </c>
      <c r="D162" s="67" t="s">
        <v>554</v>
      </c>
      <c r="E162" s="49">
        <v>100</v>
      </c>
      <c r="F162" s="48">
        <v>43395</v>
      </c>
      <c r="G162" s="47" t="s">
        <v>1300</v>
      </c>
      <c r="H162" s="49">
        <v>100</v>
      </c>
      <c r="I162" s="76">
        <f t="shared" si="7"/>
        <v>0</v>
      </c>
    </row>
    <row r="163" spans="1:10" x14ac:dyDescent="0.2">
      <c r="A163" s="67" t="s">
        <v>602</v>
      </c>
      <c r="B163" s="48">
        <v>41358</v>
      </c>
      <c r="C163" s="67" t="s">
        <v>766</v>
      </c>
      <c r="D163" s="67" t="s">
        <v>519</v>
      </c>
      <c r="E163" s="49">
        <v>50</v>
      </c>
      <c r="F163" s="48">
        <v>41843</v>
      </c>
      <c r="G163" s="67" t="s">
        <v>904</v>
      </c>
      <c r="H163" s="49">
        <v>50</v>
      </c>
      <c r="I163" s="76">
        <f t="shared" si="7"/>
        <v>0</v>
      </c>
    </row>
    <row r="164" spans="1:10" x14ac:dyDescent="0.2">
      <c r="A164" s="67" t="s">
        <v>602</v>
      </c>
      <c r="B164" s="48">
        <v>41360</v>
      </c>
      <c r="C164" s="67" t="s">
        <v>761</v>
      </c>
      <c r="D164" s="67" t="s">
        <v>519</v>
      </c>
      <c r="E164" s="49">
        <v>50</v>
      </c>
      <c r="F164" s="48">
        <v>41843</v>
      </c>
      <c r="G164" s="67" t="s">
        <v>904</v>
      </c>
      <c r="H164" s="49">
        <v>50</v>
      </c>
      <c r="I164" s="76">
        <f t="shared" si="7"/>
        <v>0</v>
      </c>
    </row>
    <row r="165" spans="1:10" x14ac:dyDescent="0.2">
      <c r="A165" s="67" t="s">
        <v>602</v>
      </c>
      <c r="B165" s="48">
        <v>41388</v>
      </c>
      <c r="C165" s="67" t="s">
        <v>775</v>
      </c>
      <c r="D165" s="67" t="s">
        <v>519</v>
      </c>
      <c r="E165" s="49">
        <v>50</v>
      </c>
      <c r="F165" s="48">
        <v>42249</v>
      </c>
      <c r="G165" s="67" t="s">
        <v>982</v>
      </c>
      <c r="H165" s="49">
        <v>50</v>
      </c>
      <c r="I165" s="76">
        <f t="shared" si="7"/>
        <v>0</v>
      </c>
    </row>
    <row r="166" spans="1:10" x14ac:dyDescent="0.2">
      <c r="A166" s="67" t="s">
        <v>888</v>
      </c>
      <c r="B166" s="48">
        <v>41388</v>
      </c>
      <c r="C166" s="67" t="s">
        <v>776</v>
      </c>
      <c r="D166" s="67" t="s">
        <v>679</v>
      </c>
      <c r="E166" s="49">
        <v>100</v>
      </c>
      <c r="F166" s="48">
        <v>41843</v>
      </c>
      <c r="G166" s="47" t="s">
        <v>904</v>
      </c>
      <c r="H166" s="49">
        <v>70.760000000000005</v>
      </c>
      <c r="I166" s="76">
        <f>E166-H166-H167</f>
        <v>0</v>
      </c>
      <c r="J166" s="87"/>
    </row>
    <row r="167" spans="1:10" x14ac:dyDescent="0.2">
      <c r="A167" s="67"/>
      <c r="B167" s="48"/>
      <c r="C167" s="67"/>
      <c r="D167" s="67"/>
      <c r="E167" s="49"/>
      <c r="F167" s="48">
        <v>43395</v>
      </c>
      <c r="G167" s="47" t="s">
        <v>1300</v>
      </c>
      <c r="H167" s="49">
        <v>29.24</v>
      </c>
      <c r="I167" s="76" t="s">
        <v>1033</v>
      </c>
      <c r="J167" s="87"/>
    </row>
    <row r="168" spans="1:10" x14ac:dyDescent="0.2">
      <c r="A168" s="67" t="s">
        <v>888</v>
      </c>
      <c r="B168" s="48">
        <v>41393</v>
      </c>
      <c r="C168" s="67" t="s">
        <v>777</v>
      </c>
      <c r="D168" s="67" t="s">
        <v>778</v>
      </c>
      <c r="E168" s="49">
        <v>1000</v>
      </c>
      <c r="F168" s="48">
        <v>41843</v>
      </c>
      <c r="G168" s="47" t="s">
        <v>904</v>
      </c>
      <c r="H168" s="49">
        <v>1000</v>
      </c>
      <c r="I168" s="76">
        <f t="shared" ref="I168:I173" si="8">E168-H168</f>
        <v>0</v>
      </c>
    </row>
    <row r="169" spans="1:10" x14ac:dyDescent="0.2">
      <c r="A169" s="67" t="s">
        <v>888</v>
      </c>
      <c r="B169" s="48">
        <v>41393</v>
      </c>
      <c r="C169" s="67" t="s">
        <v>777</v>
      </c>
      <c r="D169" s="67" t="s">
        <v>778</v>
      </c>
      <c r="E169" s="49">
        <v>1000</v>
      </c>
      <c r="F169" s="48">
        <v>41843</v>
      </c>
      <c r="G169" s="47" t="s">
        <v>904</v>
      </c>
      <c r="H169" s="49">
        <v>1000</v>
      </c>
      <c r="I169" s="76">
        <f t="shared" si="8"/>
        <v>0</v>
      </c>
    </row>
    <row r="170" spans="1:10" x14ac:dyDescent="0.2">
      <c r="A170" s="67" t="s">
        <v>888</v>
      </c>
      <c r="B170" s="48">
        <v>41393</v>
      </c>
      <c r="C170" s="67" t="s">
        <v>777</v>
      </c>
      <c r="D170" s="67" t="s">
        <v>778</v>
      </c>
      <c r="E170" s="49">
        <v>400</v>
      </c>
      <c r="F170" s="48">
        <v>41843</v>
      </c>
      <c r="G170" s="47" t="s">
        <v>904</v>
      </c>
      <c r="H170" s="49">
        <v>400</v>
      </c>
      <c r="I170" s="76">
        <f t="shared" si="8"/>
        <v>0</v>
      </c>
    </row>
    <row r="171" spans="1:10" x14ac:dyDescent="0.2">
      <c r="A171" s="67" t="s">
        <v>888</v>
      </c>
      <c r="B171" s="48">
        <v>41417</v>
      </c>
      <c r="C171" s="67" t="s">
        <v>784</v>
      </c>
      <c r="D171" s="67" t="s">
        <v>554</v>
      </c>
      <c r="E171" s="49">
        <v>1500</v>
      </c>
      <c r="F171" s="48">
        <v>43395</v>
      </c>
      <c r="G171" s="47" t="s">
        <v>1300</v>
      </c>
      <c r="H171" s="49">
        <v>1500</v>
      </c>
      <c r="I171" s="76">
        <f t="shared" si="8"/>
        <v>0</v>
      </c>
    </row>
    <row r="172" spans="1:10" x14ac:dyDescent="0.2">
      <c r="A172" s="67" t="s">
        <v>39</v>
      </c>
      <c r="B172" s="48">
        <v>41422</v>
      </c>
      <c r="C172" s="67" t="s">
        <v>787</v>
      </c>
      <c r="D172" s="67" t="s">
        <v>519</v>
      </c>
      <c r="E172" s="49">
        <v>50</v>
      </c>
      <c r="F172" s="48">
        <v>42249</v>
      </c>
      <c r="G172" s="47" t="s">
        <v>982</v>
      </c>
      <c r="H172" s="49">
        <v>50</v>
      </c>
      <c r="I172" s="76">
        <f t="shared" si="8"/>
        <v>0</v>
      </c>
    </row>
    <row r="173" spans="1:10" x14ac:dyDescent="0.2">
      <c r="A173" s="67" t="s">
        <v>888</v>
      </c>
      <c r="B173" s="48">
        <v>41435</v>
      </c>
      <c r="C173" s="67" t="s">
        <v>791</v>
      </c>
      <c r="D173" s="67" t="s">
        <v>679</v>
      </c>
      <c r="E173" s="49">
        <v>60</v>
      </c>
      <c r="F173" s="48">
        <v>43395</v>
      </c>
      <c r="G173" s="47" t="s">
        <v>1300</v>
      </c>
      <c r="H173" s="49">
        <v>60</v>
      </c>
      <c r="I173" s="76">
        <f t="shared" si="8"/>
        <v>0</v>
      </c>
    </row>
    <row r="174" spans="1:10" x14ac:dyDescent="0.2">
      <c r="A174" s="67" t="s">
        <v>39</v>
      </c>
      <c r="B174" s="48">
        <v>41452</v>
      </c>
      <c r="C174" s="67" t="s">
        <v>792</v>
      </c>
      <c r="D174" s="67" t="s">
        <v>793</v>
      </c>
      <c r="E174" s="49">
        <v>13741.5</v>
      </c>
      <c r="F174" s="48">
        <v>41480</v>
      </c>
      <c r="G174" s="67" t="s">
        <v>817</v>
      </c>
      <c r="H174" s="49">
        <v>11700</v>
      </c>
    </row>
    <row r="175" spans="1:10" x14ac:dyDescent="0.2">
      <c r="A175" s="67"/>
      <c r="B175" s="48"/>
      <c r="C175" s="67"/>
      <c r="D175" s="67"/>
      <c r="E175" s="49"/>
      <c r="F175" s="48">
        <v>41609</v>
      </c>
      <c r="G175" s="67" t="s">
        <v>852</v>
      </c>
      <c r="H175" s="49">
        <v>1757.82</v>
      </c>
    </row>
    <row r="176" spans="1:10" x14ac:dyDescent="0.2">
      <c r="A176" s="67"/>
      <c r="B176" s="48"/>
      <c r="C176" s="67"/>
      <c r="D176" s="67"/>
      <c r="E176" s="49"/>
      <c r="F176" s="48">
        <v>42249</v>
      </c>
      <c r="G176" s="67" t="s">
        <v>982</v>
      </c>
      <c r="H176" s="49">
        <v>283.68</v>
      </c>
      <c r="I176" s="76">
        <f>E174-H174-H175-H176</f>
        <v>0</v>
      </c>
    </row>
    <row r="177" spans="1:10" x14ac:dyDescent="0.2">
      <c r="A177" s="67" t="s">
        <v>888</v>
      </c>
      <c r="B177" s="48">
        <v>41465</v>
      </c>
      <c r="C177" s="67" t="s">
        <v>801</v>
      </c>
      <c r="D177" s="67" t="s">
        <v>554</v>
      </c>
      <c r="E177" s="49">
        <v>100</v>
      </c>
      <c r="F177" s="48">
        <v>43395</v>
      </c>
      <c r="G177" s="47" t="s">
        <v>1300</v>
      </c>
      <c r="H177" s="49">
        <v>100</v>
      </c>
      <c r="I177" s="76">
        <f t="shared" ref="I177:I195" si="9">E177-H177</f>
        <v>0</v>
      </c>
    </row>
    <row r="178" spans="1:10" x14ac:dyDescent="0.2">
      <c r="A178" s="67" t="s">
        <v>888</v>
      </c>
      <c r="B178" s="48">
        <v>41473</v>
      </c>
      <c r="C178" s="67" t="s">
        <v>810</v>
      </c>
      <c r="D178" s="67" t="s">
        <v>778</v>
      </c>
      <c r="E178" s="49">
        <v>150</v>
      </c>
      <c r="F178" s="48">
        <v>43395</v>
      </c>
      <c r="G178" s="47" t="s">
        <v>1300</v>
      </c>
      <c r="H178" s="49">
        <v>150</v>
      </c>
      <c r="I178" s="76">
        <f t="shared" si="9"/>
        <v>0</v>
      </c>
    </row>
    <row r="179" spans="1:10" x14ac:dyDescent="0.2">
      <c r="A179" s="67" t="s">
        <v>888</v>
      </c>
      <c r="B179" s="48">
        <v>41473</v>
      </c>
      <c r="C179" s="67" t="s">
        <v>811</v>
      </c>
      <c r="D179" s="67" t="s">
        <v>813</v>
      </c>
      <c r="E179" s="49">
        <v>943.31</v>
      </c>
      <c r="F179" s="48">
        <v>43395</v>
      </c>
      <c r="G179" s="47" t="s">
        <v>1300</v>
      </c>
      <c r="H179" s="49">
        <v>943.31</v>
      </c>
      <c r="I179" s="76">
        <f t="shared" si="9"/>
        <v>0</v>
      </c>
    </row>
    <row r="180" spans="1:10" x14ac:dyDescent="0.2">
      <c r="A180" s="67" t="s">
        <v>39</v>
      </c>
      <c r="B180" s="48">
        <v>41479</v>
      </c>
      <c r="C180" s="67" t="s">
        <v>816</v>
      </c>
      <c r="D180" s="67" t="s">
        <v>519</v>
      </c>
      <c r="E180" s="49">
        <v>100</v>
      </c>
      <c r="F180" s="48">
        <v>42249</v>
      </c>
      <c r="G180" s="47" t="s">
        <v>982</v>
      </c>
      <c r="H180" s="49">
        <v>100</v>
      </c>
      <c r="I180" s="76">
        <f t="shared" si="9"/>
        <v>0</v>
      </c>
    </row>
    <row r="181" spans="1:10" x14ac:dyDescent="0.2">
      <c r="A181" s="67" t="s">
        <v>888</v>
      </c>
      <c r="B181" s="48">
        <v>41493</v>
      </c>
      <c r="C181" s="67" t="s">
        <v>819</v>
      </c>
      <c r="D181" s="67" t="s">
        <v>679</v>
      </c>
      <c r="E181" s="49">
        <v>66.44</v>
      </c>
      <c r="F181" s="48">
        <v>43395</v>
      </c>
      <c r="G181" s="47" t="s">
        <v>1300</v>
      </c>
      <c r="H181" s="49">
        <v>66.44</v>
      </c>
      <c r="I181" s="76">
        <f t="shared" si="9"/>
        <v>0</v>
      </c>
    </row>
    <row r="182" spans="1:10" x14ac:dyDescent="0.2">
      <c r="A182" s="67" t="s">
        <v>888</v>
      </c>
      <c r="B182" s="48">
        <v>41533</v>
      </c>
      <c r="C182" s="67" t="s">
        <v>829</v>
      </c>
      <c r="D182" s="67" t="s">
        <v>554</v>
      </c>
      <c r="E182" s="49">
        <v>100</v>
      </c>
      <c r="F182" s="48">
        <v>43395</v>
      </c>
      <c r="G182" s="47" t="s">
        <v>1300</v>
      </c>
      <c r="H182" s="49">
        <v>100</v>
      </c>
      <c r="I182" s="76">
        <f t="shared" si="9"/>
        <v>0</v>
      </c>
    </row>
    <row r="183" spans="1:10" x14ac:dyDescent="0.2">
      <c r="A183" s="67" t="s">
        <v>39</v>
      </c>
      <c r="B183" s="48">
        <v>41549</v>
      </c>
      <c r="C183" s="67" t="s">
        <v>835</v>
      </c>
      <c r="D183" s="67" t="s">
        <v>519</v>
      </c>
      <c r="E183" s="49">
        <v>100</v>
      </c>
      <c r="F183" s="48">
        <v>42249</v>
      </c>
      <c r="G183" s="47" t="s">
        <v>982</v>
      </c>
      <c r="H183" s="49">
        <v>100</v>
      </c>
      <c r="I183" s="76">
        <f t="shared" si="9"/>
        <v>0</v>
      </c>
    </row>
    <row r="184" spans="1:10" x14ac:dyDescent="0.2">
      <c r="A184" s="67" t="s">
        <v>888</v>
      </c>
      <c r="B184" s="48">
        <v>41597</v>
      </c>
      <c r="C184" s="67" t="s">
        <v>839</v>
      </c>
      <c r="D184" s="67" t="s">
        <v>554</v>
      </c>
      <c r="E184" s="49">
        <v>300</v>
      </c>
      <c r="F184" s="48">
        <v>43395</v>
      </c>
      <c r="G184" s="47" t="s">
        <v>1300</v>
      </c>
      <c r="H184" s="49">
        <v>300</v>
      </c>
      <c r="I184" s="76">
        <f t="shared" si="9"/>
        <v>0</v>
      </c>
    </row>
    <row r="185" spans="1:10" x14ac:dyDescent="0.2">
      <c r="A185" s="67" t="s">
        <v>39</v>
      </c>
      <c r="B185" s="48">
        <v>41603</v>
      </c>
      <c r="C185" s="67" t="s">
        <v>840</v>
      </c>
      <c r="D185" s="67" t="s">
        <v>519</v>
      </c>
      <c r="E185" s="49">
        <v>50</v>
      </c>
      <c r="F185" s="48">
        <v>42249</v>
      </c>
      <c r="G185" s="47" t="s">
        <v>982</v>
      </c>
      <c r="H185" s="49">
        <v>50</v>
      </c>
      <c r="I185" s="76">
        <f t="shared" si="9"/>
        <v>0</v>
      </c>
    </row>
    <row r="186" spans="1:10" x14ac:dyDescent="0.2">
      <c r="A186" s="67" t="s">
        <v>39</v>
      </c>
      <c r="B186" s="48">
        <v>41621</v>
      </c>
      <c r="C186" s="67" t="s">
        <v>846</v>
      </c>
      <c r="D186" s="67" t="s">
        <v>847</v>
      </c>
      <c r="E186" s="49">
        <v>8832.5</v>
      </c>
      <c r="F186" s="48">
        <v>41610</v>
      </c>
      <c r="G186" s="47" t="s">
        <v>851</v>
      </c>
      <c r="H186" s="49">
        <v>8832.5</v>
      </c>
      <c r="I186" s="76">
        <f t="shared" si="9"/>
        <v>0</v>
      </c>
    </row>
    <row r="187" spans="1:10" x14ac:dyDescent="0.2">
      <c r="A187" s="67" t="s">
        <v>888</v>
      </c>
      <c r="B187" s="48">
        <v>41638</v>
      </c>
      <c r="C187" s="67" t="s">
        <v>848</v>
      </c>
      <c r="D187" s="67" t="s">
        <v>849</v>
      </c>
      <c r="E187" s="49">
        <v>386.67</v>
      </c>
      <c r="F187" s="48">
        <v>43395</v>
      </c>
      <c r="G187" s="47" t="s">
        <v>1300</v>
      </c>
      <c r="H187" s="49">
        <v>386.67</v>
      </c>
      <c r="I187" s="76">
        <f t="shared" si="9"/>
        <v>0</v>
      </c>
    </row>
    <row r="188" spans="1:10" x14ac:dyDescent="0.2">
      <c r="A188" s="67" t="s">
        <v>888</v>
      </c>
      <c r="B188" s="48">
        <v>41662</v>
      </c>
      <c r="C188" s="67" t="s">
        <v>861</v>
      </c>
      <c r="D188" s="67" t="s">
        <v>554</v>
      </c>
      <c r="E188" s="49">
        <v>200</v>
      </c>
      <c r="F188" s="48">
        <v>43395</v>
      </c>
      <c r="G188" s="47" t="s">
        <v>1300</v>
      </c>
      <c r="H188" s="49">
        <v>200</v>
      </c>
      <c r="I188" s="76">
        <f t="shared" si="9"/>
        <v>0</v>
      </c>
    </row>
    <row r="189" spans="1:10" x14ac:dyDescent="0.2">
      <c r="A189" s="67" t="s">
        <v>39</v>
      </c>
      <c r="B189" s="48">
        <v>41667</v>
      </c>
      <c r="C189" s="67" t="s">
        <v>862</v>
      </c>
      <c r="D189" s="67" t="s">
        <v>519</v>
      </c>
      <c r="E189" s="49">
        <v>100</v>
      </c>
      <c r="F189" s="48">
        <v>42249</v>
      </c>
      <c r="G189" s="67" t="s">
        <v>982</v>
      </c>
      <c r="H189" s="49">
        <v>100</v>
      </c>
      <c r="I189" s="76">
        <f t="shared" si="9"/>
        <v>0</v>
      </c>
    </row>
    <row r="190" spans="1:10" x14ac:dyDescent="0.2">
      <c r="A190" s="67" t="s">
        <v>39</v>
      </c>
      <c r="B190" s="48">
        <v>41696</v>
      </c>
      <c r="C190" s="67" t="s">
        <v>866</v>
      </c>
      <c r="D190" s="67" t="s">
        <v>519</v>
      </c>
      <c r="E190" s="49">
        <v>50</v>
      </c>
      <c r="F190" s="48">
        <v>42249</v>
      </c>
      <c r="G190" s="67" t="s">
        <v>982</v>
      </c>
      <c r="H190" s="49">
        <v>50</v>
      </c>
      <c r="I190" s="76">
        <f t="shared" si="9"/>
        <v>0</v>
      </c>
    </row>
    <row r="191" spans="1:10" x14ac:dyDescent="0.2">
      <c r="A191" s="67" t="s">
        <v>888</v>
      </c>
      <c r="B191" s="48">
        <v>41702</v>
      </c>
      <c r="C191" s="67" t="s">
        <v>869</v>
      </c>
      <c r="D191" s="67" t="s">
        <v>778</v>
      </c>
      <c r="E191" s="49">
        <v>300</v>
      </c>
      <c r="F191" s="48">
        <v>43395</v>
      </c>
      <c r="G191" s="47" t="s">
        <v>1300</v>
      </c>
      <c r="H191" s="49">
        <v>281.5</v>
      </c>
      <c r="I191" s="76">
        <f t="shared" si="9"/>
        <v>18.5</v>
      </c>
    </row>
    <row r="192" spans="1:10" x14ac:dyDescent="0.2">
      <c r="A192" s="67" t="s">
        <v>888</v>
      </c>
      <c r="B192" s="48">
        <v>41702</v>
      </c>
      <c r="C192" s="67" t="s">
        <v>869</v>
      </c>
      <c r="D192" s="67" t="s">
        <v>778</v>
      </c>
      <c r="E192" s="49">
        <v>258</v>
      </c>
      <c r="F192" s="48">
        <v>43453</v>
      </c>
      <c r="G192" s="47" t="s">
        <v>1323</v>
      </c>
      <c r="H192" s="49">
        <v>258</v>
      </c>
      <c r="I192" s="76">
        <f t="shared" si="9"/>
        <v>0</v>
      </c>
      <c r="J192" s="50" t="s">
        <v>1033</v>
      </c>
    </row>
    <row r="193" spans="1:10" x14ac:dyDescent="0.2">
      <c r="A193" s="67" t="s">
        <v>888</v>
      </c>
      <c r="B193" s="48">
        <v>41718</v>
      </c>
      <c r="C193" s="67" t="s">
        <v>870</v>
      </c>
      <c r="D193" s="67" t="s">
        <v>554</v>
      </c>
      <c r="E193" s="49">
        <v>200</v>
      </c>
      <c r="F193" s="48">
        <v>43453</v>
      </c>
      <c r="G193" s="47" t="s">
        <v>1323</v>
      </c>
      <c r="H193" s="49">
        <v>200</v>
      </c>
      <c r="I193" s="76">
        <f t="shared" si="9"/>
        <v>0</v>
      </c>
      <c r="J193" s="50" t="s">
        <v>1033</v>
      </c>
    </row>
    <row r="194" spans="1:10" x14ac:dyDescent="0.2">
      <c r="A194" s="67" t="s">
        <v>39</v>
      </c>
      <c r="B194" s="48">
        <v>41751</v>
      </c>
      <c r="C194" s="67" t="s">
        <v>883</v>
      </c>
      <c r="D194" s="67" t="s">
        <v>519</v>
      </c>
      <c r="E194" s="49">
        <v>100</v>
      </c>
      <c r="F194" s="48">
        <v>42249</v>
      </c>
      <c r="G194" s="67" t="s">
        <v>982</v>
      </c>
      <c r="H194" s="49">
        <v>100</v>
      </c>
      <c r="I194" s="76">
        <f t="shared" si="9"/>
        <v>0</v>
      </c>
    </row>
    <row r="195" spans="1:10" x14ac:dyDescent="0.2">
      <c r="A195" s="67" t="s">
        <v>888</v>
      </c>
      <c r="B195" s="48">
        <v>41764</v>
      </c>
      <c r="C195" s="67" t="s">
        <v>359</v>
      </c>
      <c r="D195" s="67" t="s">
        <v>554</v>
      </c>
      <c r="E195" s="49">
        <v>200</v>
      </c>
      <c r="F195" s="48">
        <v>43453</v>
      </c>
      <c r="G195" s="47" t="s">
        <v>1323</v>
      </c>
      <c r="H195" s="49">
        <v>200</v>
      </c>
      <c r="I195" s="76">
        <f t="shared" si="9"/>
        <v>0</v>
      </c>
    </row>
    <row r="196" spans="1:10" x14ac:dyDescent="0.2">
      <c r="A196" s="67" t="s">
        <v>888</v>
      </c>
      <c r="B196" s="48">
        <v>41781</v>
      </c>
      <c r="C196" s="67" t="s">
        <v>363</v>
      </c>
      <c r="D196" s="67" t="s">
        <v>554</v>
      </c>
      <c r="E196" s="49">
        <v>200</v>
      </c>
      <c r="F196" s="48">
        <v>43453</v>
      </c>
      <c r="G196" s="67" t="s">
        <v>1323</v>
      </c>
      <c r="H196" s="49">
        <v>42.12</v>
      </c>
      <c r="I196" s="76">
        <f>E196-H196-H197</f>
        <v>0</v>
      </c>
    </row>
    <row r="197" spans="1:10" x14ac:dyDescent="0.2">
      <c r="A197" s="67"/>
      <c r="B197" s="48"/>
      <c r="C197" s="67"/>
      <c r="D197" s="67"/>
      <c r="E197" s="49"/>
      <c r="F197" s="48">
        <v>43468</v>
      </c>
      <c r="G197" s="67" t="s">
        <v>1330</v>
      </c>
      <c r="H197" s="49">
        <v>157.88</v>
      </c>
      <c r="I197" s="76" t="s">
        <v>1033</v>
      </c>
    </row>
    <row r="198" spans="1:10" x14ac:dyDescent="0.2">
      <c r="A198" s="67" t="s">
        <v>888</v>
      </c>
      <c r="B198" s="48">
        <v>41820</v>
      </c>
      <c r="C198" s="67" t="s">
        <v>896</v>
      </c>
      <c r="D198" s="67" t="s">
        <v>574</v>
      </c>
      <c r="E198" s="49">
        <v>100</v>
      </c>
      <c r="F198" s="48">
        <v>43468</v>
      </c>
      <c r="G198" s="67" t="s">
        <v>1330</v>
      </c>
      <c r="H198" s="49">
        <v>100</v>
      </c>
      <c r="I198" s="76">
        <f t="shared" ref="I198:I229" si="10">E198-H198</f>
        <v>0</v>
      </c>
    </row>
    <row r="199" spans="1:10" x14ac:dyDescent="0.2">
      <c r="A199" s="67" t="s">
        <v>39</v>
      </c>
      <c r="B199" s="48">
        <v>41820</v>
      </c>
      <c r="C199" s="67" t="s">
        <v>897</v>
      </c>
      <c r="D199" s="67" t="s">
        <v>519</v>
      </c>
      <c r="E199" s="49">
        <v>50</v>
      </c>
      <c r="F199" s="48">
        <v>42249</v>
      </c>
      <c r="G199" s="67" t="s">
        <v>982</v>
      </c>
      <c r="H199" s="49">
        <v>50</v>
      </c>
      <c r="I199" s="76">
        <f t="shared" si="10"/>
        <v>0</v>
      </c>
    </row>
    <row r="200" spans="1:10" x14ac:dyDescent="0.2">
      <c r="A200" s="67" t="s">
        <v>888</v>
      </c>
      <c r="B200" s="48">
        <v>41843</v>
      </c>
      <c r="C200" s="67" t="s">
        <v>370</v>
      </c>
      <c r="D200" s="67" t="s">
        <v>554</v>
      </c>
      <c r="E200" s="49">
        <v>400</v>
      </c>
      <c r="F200" s="48">
        <v>43468</v>
      </c>
      <c r="G200" s="67" t="s">
        <v>1330</v>
      </c>
      <c r="H200" s="49">
        <v>400</v>
      </c>
      <c r="I200" s="76">
        <f t="shared" si="10"/>
        <v>0</v>
      </c>
    </row>
    <row r="201" spans="1:10" x14ac:dyDescent="0.2">
      <c r="A201" s="67" t="s">
        <v>888</v>
      </c>
      <c r="B201" s="48">
        <v>41879</v>
      </c>
      <c r="C201" s="67" t="s">
        <v>380</v>
      </c>
      <c r="D201" s="67" t="s">
        <v>554</v>
      </c>
      <c r="E201" s="49">
        <v>200</v>
      </c>
      <c r="F201" s="48">
        <v>43468</v>
      </c>
      <c r="G201" s="67" t="s">
        <v>1330</v>
      </c>
      <c r="H201" s="49">
        <v>200</v>
      </c>
      <c r="I201" s="76">
        <f t="shared" si="10"/>
        <v>0</v>
      </c>
    </row>
    <row r="202" spans="1:10" x14ac:dyDescent="0.2">
      <c r="A202" s="67" t="s">
        <v>39</v>
      </c>
      <c r="B202" s="48">
        <v>41885</v>
      </c>
      <c r="C202" s="67" t="s">
        <v>906</v>
      </c>
      <c r="D202" s="67" t="s">
        <v>519</v>
      </c>
      <c r="E202" s="49">
        <v>50</v>
      </c>
      <c r="F202" s="48">
        <v>42249</v>
      </c>
      <c r="G202" s="67" t="s">
        <v>982</v>
      </c>
      <c r="H202" s="49">
        <v>50</v>
      </c>
      <c r="I202" s="76">
        <f t="shared" si="10"/>
        <v>0</v>
      </c>
    </row>
    <row r="203" spans="1:10" x14ac:dyDescent="0.2">
      <c r="A203" s="67" t="s">
        <v>888</v>
      </c>
      <c r="B203" s="48">
        <v>41907</v>
      </c>
      <c r="C203" s="67" t="s">
        <v>382</v>
      </c>
      <c r="D203" s="67" t="s">
        <v>907</v>
      </c>
      <c r="E203" s="49">
        <v>100</v>
      </c>
      <c r="F203" s="48">
        <v>43468</v>
      </c>
      <c r="G203" s="67" t="s">
        <v>1330</v>
      </c>
      <c r="H203" s="49">
        <v>100</v>
      </c>
      <c r="I203" s="76">
        <f t="shared" si="10"/>
        <v>0</v>
      </c>
    </row>
    <row r="204" spans="1:10" x14ac:dyDescent="0.2">
      <c r="A204" s="67" t="s">
        <v>888</v>
      </c>
      <c r="B204" s="48">
        <v>41921</v>
      </c>
      <c r="C204" s="67" t="s">
        <v>387</v>
      </c>
      <c r="D204" s="67" t="s">
        <v>911</v>
      </c>
      <c r="E204" s="49">
        <v>100</v>
      </c>
      <c r="F204" s="48">
        <v>43468</v>
      </c>
      <c r="G204" s="67" t="s">
        <v>1330</v>
      </c>
      <c r="H204" s="49">
        <v>100</v>
      </c>
      <c r="I204" s="76">
        <f t="shared" si="10"/>
        <v>0</v>
      </c>
    </row>
    <row r="205" spans="1:10" x14ac:dyDescent="0.2">
      <c r="A205" s="67" t="s">
        <v>888</v>
      </c>
      <c r="B205" s="48">
        <v>41935</v>
      </c>
      <c r="C205" s="67" t="s">
        <v>389</v>
      </c>
      <c r="D205" s="67" t="s">
        <v>907</v>
      </c>
      <c r="E205" s="49">
        <v>100</v>
      </c>
      <c r="F205" s="48">
        <v>43468</v>
      </c>
      <c r="G205" s="67" t="s">
        <v>1330</v>
      </c>
      <c r="H205" s="49">
        <v>100</v>
      </c>
      <c r="I205" s="76">
        <f t="shared" si="10"/>
        <v>0</v>
      </c>
    </row>
    <row r="206" spans="1:10" x14ac:dyDescent="0.2">
      <c r="A206" s="67" t="s">
        <v>39</v>
      </c>
      <c r="B206" s="48">
        <v>41964</v>
      </c>
      <c r="C206" s="67" t="s">
        <v>393</v>
      </c>
      <c r="D206" s="67" t="s">
        <v>916</v>
      </c>
      <c r="E206" s="49">
        <v>150</v>
      </c>
      <c r="F206" s="48">
        <v>42249</v>
      </c>
      <c r="G206" s="67" t="s">
        <v>982</v>
      </c>
      <c r="H206" s="49">
        <v>150</v>
      </c>
      <c r="I206" s="76">
        <f t="shared" si="10"/>
        <v>0</v>
      </c>
    </row>
    <row r="207" spans="1:10" x14ac:dyDescent="0.2">
      <c r="A207" s="67" t="s">
        <v>888</v>
      </c>
      <c r="B207" s="48">
        <v>41964</v>
      </c>
      <c r="C207" s="67" t="s">
        <v>392</v>
      </c>
      <c r="D207" s="67" t="s">
        <v>911</v>
      </c>
      <c r="E207" s="49">
        <v>100</v>
      </c>
      <c r="F207" s="48">
        <v>43468</v>
      </c>
      <c r="G207" s="67" t="s">
        <v>1330</v>
      </c>
      <c r="H207" s="49">
        <v>47.3</v>
      </c>
      <c r="I207" s="76">
        <f t="shared" si="10"/>
        <v>52.7</v>
      </c>
    </row>
    <row r="208" spans="1:10" x14ac:dyDescent="0.2">
      <c r="A208" s="67" t="s">
        <v>888</v>
      </c>
      <c r="B208" s="48">
        <v>41974</v>
      </c>
      <c r="C208" s="67" t="s">
        <v>398</v>
      </c>
      <c r="D208" s="67" t="s">
        <v>907</v>
      </c>
      <c r="E208" s="49">
        <v>100</v>
      </c>
      <c r="I208" s="76">
        <f t="shared" si="10"/>
        <v>100</v>
      </c>
    </row>
    <row r="209" spans="1:9" x14ac:dyDescent="0.2">
      <c r="A209" s="67" t="s">
        <v>888</v>
      </c>
      <c r="B209" s="48">
        <v>42011</v>
      </c>
      <c r="C209" s="67" t="s">
        <v>401</v>
      </c>
      <c r="D209" s="67" t="s">
        <v>911</v>
      </c>
      <c r="E209" s="49">
        <v>100</v>
      </c>
      <c r="I209" s="76">
        <f t="shared" si="10"/>
        <v>100</v>
      </c>
    </row>
    <row r="210" spans="1:9" x14ac:dyDescent="0.2">
      <c r="A210" s="67" t="s">
        <v>39</v>
      </c>
      <c r="B210" s="48">
        <v>42017</v>
      </c>
      <c r="C210" s="67" t="s">
        <v>925</v>
      </c>
      <c r="D210" s="67" t="s">
        <v>519</v>
      </c>
      <c r="E210" s="49">
        <v>50</v>
      </c>
      <c r="F210" s="48">
        <v>42249</v>
      </c>
      <c r="G210" s="67" t="s">
        <v>982</v>
      </c>
      <c r="H210" s="49">
        <v>50</v>
      </c>
      <c r="I210" s="76">
        <f t="shared" si="10"/>
        <v>0</v>
      </c>
    </row>
    <row r="211" spans="1:9" x14ac:dyDescent="0.2">
      <c r="A211" s="67" t="s">
        <v>888</v>
      </c>
      <c r="B211" s="48">
        <v>42019</v>
      </c>
      <c r="C211" s="67" t="s">
        <v>403</v>
      </c>
      <c r="D211" s="67" t="s">
        <v>907</v>
      </c>
      <c r="E211" s="49">
        <v>200</v>
      </c>
      <c r="I211" s="76">
        <f t="shared" si="10"/>
        <v>200</v>
      </c>
    </row>
    <row r="212" spans="1:9" x14ac:dyDescent="0.2">
      <c r="A212" s="67" t="s">
        <v>888</v>
      </c>
      <c r="B212" s="48">
        <v>42046</v>
      </c>
      <c r="C212" s="67" t="s">
        <v>409</v>
      </c>
      <c r="D212" s="67" t="s">
        <v>911</v>
      </c>
      <c r="E212" s="49">
        <v>100</v>
      </c>
      <c r="I212" s="76">
        <f t="shared" si="10"/>
        <v>100</v>
      </c>
    </row>
    <row r="213" spans="1:9" x14ac:dyDescent="0.2">
      <c r="A213" s="67" t="s">
        <v>888</v>
      </c>
      <c r="B213" s="48">
        <v>42055</v>
      </c>
      <c r="C213" s="67" t="s">
        <v>408</v>
      </c>
      <c r="D213" s="67" t="s">
        <v>907</v>
      </c>
      <c r="E213" s="49">
        <v>100</v>
      </c>
      <c r="I213" s="76">
        <f t="shared" si="10"/>
        <v>100</v>
      </c>
    </row>
    <row r="214" spans="1:9" x14ac:dyDescent="0.2">
      <c r="A214" s="67" t="s">
        <v>888</v>
      </c>
      <c r="B214" s="48">
        <v>42094</v>
      </c>
      <c r="C214" s="67" t="s">
        <v>417</v>
      </c>
      <c r="D214" s="67" t="s">
        <v>907</v>
      </c>
      <c r="E214" s="49">
        <v>200</v>
      </c>
      <c r="I214" s="76">
        <f t="shared" si="10"/>
        <v>200</v>
      </c>
    </row>
    <row r="215" spans="1:9" x14ac:dyDescent="0.2">
      <c r="A215" s="67" t="s">
        <v>888</v>
      </c>
      <c r="B215" s="48">
        <v>42123</v>
      </c>
      <c r="C215" s="67" t="s">
        <v>423</v>
      </c>
      <c r="D215" s="67" t="s">
        <v>936</v>
      </c>
      <c r="E215" s="49">
        <v>697.4</v>
      </c>
      <c r="I215" s="76">
        <f t="shared" si="10"/>
        <v>697.4</v>
      </c>
    </row>
    <row r="216" spans="1:9" x14ac:dyDescent="0.2">
      <c r="A216" s="67" t="s">
        <v>888</v>
      </c>
      <c r="B216" s="48">
        <v>42130</v>
      </c>
      <c r="C216" s="67" t="s">
        <v>941</v>
      </c>
      <c r="D216" s="67" t="s">
        <v>907</v>
      </c>
      <c r="E216" s="49">
        <v>200</v>
      </c>
      <c r="I216" s="76">
        <f t="shared" si="10"/>
        <v>200</v>
      </c>
    </row>
    <row r="217" spans="1:9" x14ac:dyDescent="0.2">
      <c r="A217" s="67" t="s">
        <v>39</v>
      </c>
      <c r="B217" s="48">
        <v>42130</v>
      </c>
      <c r="C217" s="67" t="s">
        <v>942</v>
      </c>
      <c r="D217" s="67" t="s">
        <v>943</v>
      </c>
      <c r="E217" s="49">
        <v>1042.78</v>
      </c>
      <c r="F217" s="48">
        <v>42173</v>
      </c>
      <c r="G217" s="47" t="s">
        <v>958</v>
      </c>
      <c r="H217" s="49">
        <v>1042.78</v>
      </c>
      <c r="I217" s="76">
        <f t="shared" si="10"/>
        <v>0</v>
      </c>
    </row>
    <row r="218" spans="1:9" x14ac:dyDescent="0.2">
      <c r="A218" s="67" t="s">
        <v>888</v>
      </c>
      <c r="B218" s="48">
        <v>42142</v>
      </c>
      <c r="C218" s="67" t="s">
        <v>944</v>
      </c>
      <c r="D218" s="67" t="s">
        <v>945</v>
      </c>
      <c r="E218" s="49">
        <v>679.96</v>
      </c>
      <c r="I218" s="76">
        <f t="shared" si="10"/>
        <v>679.96</v>
      </c>
    </row>
    <row r="219" spans="1:9" x14ac:dyDescent="0.2">
      <c r="A219" s="67" t="s">
        <v>39</v>
      </c>
      <c r="B219" s="48">
        <v>42151</v>
      </c>
      <c r="C219" s="67" t="s">
        <v>946</v>
      </c>
      <c r="D219" s="67" t="s">
        <v>519</v>
      </c>
      <c r="E219" s="49">
        <v>50</v>
      </c>
      <c r="F219" s="48">
        <v>42249</v>
      </c>
      <c r="G219" s="67" t="s">
        <v>982</v>
      </c>
      <c r="H219" s="49">
        <v>50</v>
      </c>
      <c r="I219" s="76">
        <f t="shared" si="10"/>
        <v>0</v>
      </c>
    </row>
    <row r="220" spans="1:9" x14ac:dyDescent="0.2">
      <c r="A220" s="67" t="s">
        <v>888</v>
      </c>
      <c r="B220" s="48">
        <v>42164</v>
      </c>
      <c r="C220" s="67" t="s">
        <v>954</v>
      </c>
      <c r="D220" s="67" t="s">
        <v>955</v>
      </c>
      <c r="E220" s="49">
        <v>100</v>
      </c>
      <c r="I220" s="76">
        <f t="shared" si="10"/>
        <v>100</v>
      </c>
    </row>
    <row r="221" spans="1:9" x14ac:dyDescent="0.2">
      <c r="A221" s="67" t="s">
        <v>888</v>
      </c>
      <c r="B221" s="48">
        <v>42180</v>
      </c>
      <c r="C221" s="67" t="s">
        <v>956</v>
      </c>
      <c r="D221" s="67" t="s">
        <v>554</v>
      </c>
      <c r="E221" s="49">
        <v>1400</v>
      </c>
      <c r="I221" s="76">
        <f t="shared" si="10"/>
        <v>1400</v>
      </c>
    </row>
    <row r="222" spans="1:9" x14ac:dyDescent="0.2">
      <c r="A222" s="67" t="s">
        <v>39</v>
      </c>
      <c r="B222" s="48">
        <v>42193</v>
      </c>
      <c r="C222" s="67" t="s">
        <v>960</v>
      </c>
      <c r="D222" s="67" t="s">
        <v>519</v>
      </c>
      <c r="E222" s="49">
        <v>100</v>
      </c>
      <c r="F222" s="48">
        <v>42396</v>
      </c>
      <c r="G222" s="67" t="s">
        <v>1010</v>
      </c>
      <c r="H222" s="49">
        <v>85.5</v>
      </c>
      <c r="I222" s="76">
        <f t="shared" si="10"/>
        <v>14.5</v>
      </c>
    </row>
    <row r="223" spans="1:9" x14ac:dyDescent="0.2">
      <c r="A223" s="67" t="s">
        <v>888</v>
      </c>
      <c r="B223" s="48">
        <v>42205</v>
      </c>
      <c r="C223" s="67" t="s">
        <v>961</v>
      </c>
      <c r="D223" s="67" t="s">
        <v>955</v>
      </c>
      <c r="E223" s="49">
        <v>100</v>
      </c>
      <c r="I223" s="76">
        <f t="shared" si="10"/>
        <v>100</v>
      </c>
    </row>
    <row r="224" spans="1:9" x14ac:dyDescent="0.2">
      <c r="A224" s="67" t="s">
        <v>39</v>
      </c>
      <c r="B224" s="48">
        <v>42205</v>
      </c>
      <c r="C224" s="67" t="s">
        <v>962</v>
      </c>
      <c r="D224" s="67" t="s">
        <v>916</v>
      </c>
      <c r="E224" s="49">
        <v>200</v>
      </c>
      <c r="F224" s="48">
        <v>42396</v>
      </c>
      <c r="G224" s="67" t="s">
        <v>1010</v>
      </c>
      <c r="H224" s="49">
        <v>200</v>
      </c>
      <c r="I224" s="76">
        <f t="shared" si="10"/>
        <v>0</v>
      </c>
    </row>
    <row r="225" spans="1:9" x14ac:dyDescent="0.2">
      <c r="A225" s="67" t="s">
        <v>888</v>
      </c>
      <c r="B225" s="48">
        <v>42205</v>
      </c>
      <c r="C225" s="67" t="s">
        <v>963</v>
      </c>
      <c r="D225" s="67" t="s">
        <v>907</v>
      </c>
      <c r="E225" s="49">
        <v>100</v>
      </c>
      <c r="G225" s="47" t="s">
        <v>1033</v>
      </c>
      <c r="I225" s="76">
        <f t="shared" si="10"/>
        <v>100</v>
      </c>
    </row>
    <row r="226" spans="1:9" x14ac:dyDescent="0.2">
      <c r="A226" s="67" t="s">
        <v>888</v>
      </c>
      <c r="B226" s="48">
        <v>42228</v>
      </c>
      <c r="C226" s="67" t="s">
        <v>967</v>
      </c>
      <c r="D226" s="67" t="s">
        <v>955</v>
      </c>
      <c r="E226" s="49">
        <v>100</v>
      </c>
      <c r="I226" s="76">
        <f t="shared" si="10"/>
        <v>100</v>
      </c>
    </row>
    <row r="227" spans="1:9" x14ac:dyDescent="0.2">
      <c r="A227" s="67" t="s">
        <v>888</v>
      </c>
      <c r="B227" s="48">
        <v>42236</v>
      </c>
      <c r="C227" s="67" t="s">
        <v>968</v>
      </c>
      <c r="D227" s="67" t="s">
        <v>907</v>
      </c>
      <c r="E227" s="49">
        <v>100</v>
      </c>
      <c r="I227" s="76">
        <f t="shared" si="10"/>
        <v>100</v>
      </c>
    </row>
    <row r="228" spans="1:9" x14ac:dyDescent="0.2">
      <c r="A228" s="67" t="s">
        <v>888</v>
      </c>
      <c r="B228" s="48">
        <v>42263</v>
      </c>
      <c r="C228" s="67" t="s">
        <v>975</v>
      </c>
      <c r="D228" s="67" t="s">
        <v>955</v>
      </c>
      <c r="E228" s="49">
        <v>100</v>
      </c>
      <c r="I228" s="76">
        <f t="shared" si="10"/>
        <v>100</v>
      </c>
    </row>
    <row r="229" spans="1:9" x14ac:dyDescent="0.2">
      <c r="A229" s="67" t="s">
        <v>888</v>
      </c>
      <c r="B229" s="48">
        <v>42272</v>
      </c>
      <c r="C229" s="67" t="s">
        <v>976</v>
      </c>
      <c r="D229" s="67" t="s">
        <v>977</v>
      </c>
      <c r="E229" s="49">
        <v>186.56</v>
      </c>
      <c r="I229" s="76">
        <f t="shared" si="10"/>
        <v>186.56</v>
      </c>
    </row>
    <row r="230" spans="1:9" x14ac:dyDescent="0.2">
      <c r="A230" s="67" t="s">
        <v>888</v>
      </c>
      <c r="B230" s="48">
        <v>42272</v>
      </c>
      <c r="C230" s="67" t="s">
        <v>978</v>
      </c>
      <c r="D230" s="67" t="s">
        <v>907</v>
      </c>
      <c r="E230" s="49">
        <v>100</v>
      </c>
      <c r="I230" s="76">
        <f t="shared" ref="I230:I261" si="11">E230-H230</f>
        <v>100</v>
      </c>
    </row>
    <row r="231" spans="1:9" x14ac:dyDescent="0.2">
      <c r="A231" s="67" t="s">
        <v>888</v>
      </c>
      <c r="B231" s="48">
        <v>42272</v>
      </c>
      <c r="C231" s="67" t="s">
        <v>978</v>
      </c>
      <c r="D231" s="67" t="s">
        <v>554</v>
      </c>
      <c r="E231" s="49">
        <v>5000</v>
      </c>
      <c r="I231" s="76">
        <f t="shared" si="11"/>
        <v>5000</v>
      </c>
    </row>
    <row r="232" spans="1:9" x14ac:dyDescent="0.2">
      <c r="A232" s="67" t="s">
        <v>39</v>
      </c>
      <c r="B232" s="48">
        <v>42272</v>
      </c>
      <c r="C232" s="67" t="s">
        <v>979</v>
      </c>
      <c r="D232" s="67" t="s">
        <v>916</v>
      </c>
      <c r="E232" s="49">
        <v>100</v>
      </c>
      <c r="F232" s="48">
        <v>42396</v>
      </c>
      <c r="G232" s="67" t="s">
        <v>1010</v>
      </c>
      <c r="H232" s="49">
        <v>100</v>
      </c>
      <c r="I232" s="76">
        <f t="shared" si="11"/>
        <v>0</v>
      </c>
    </row>
    <row r="233" spans="1:9" x14ac:dyDescent="0.2">
      <c r="A233" s="67" t="s">
        <v>39</v>
      </c>
      <c r="B233" s="48">
        <v>42277</v>
      </c>
      <c r="C233" s="67" t="s">
        <v>980</v>
      </c>
      <c r="D233" s="67" t="s">
        <v>981</v>
      </c>
      <c r="E233" s="49">
        <v>50</v>
      </c>
      <c r="I233" s="76">
        <f t="shared" si="11"/>
        <v>50</v>
      </c>
    </row>
    <row r="234" spans="1:9" x14ac:dyDescent="0.2">
      <c r="A234" s="67" t="s">
        <v>888</v>
      </c>
      <c r="B234" s="48">
        <v>42285</v>
      </c>
      <c r="C234" s="67" t="s">
        <v>1003</v>
      </c>
      <c r="D234" s="67" t="s">
        <v>998</v>
      </c>
      <c r="E234" s="49">
        <v>100</v>
      </c>
      <c r="I234" s="76">
        <f t="shared" si="11"/>
        <v>100</v>
      </c>
    </row>
    <row r="235" spans="1:9" x14ac:dyDescent="0.2">
      <c r="A235" s="67" t="s">
        <v>39</v>
      </c>
      <c r="B235" s="48">
        <v>42300</v>
      </c>
      <c r="C235" s="67" t="s">
        <v>1004</v>
      </c>
      <c r="D235" s="67" t="s">
        <v>993</v>
      </c>
      <c r="E235" s="49">
        <v>50</v>
      </c>
      <c r="F235" s="48">
        <v>42396</v>
      </c>
      <c r="G235" s="67" t="s">
        <v>1010</v>
      </c>
      <c r="H235" s="49">
        <v>50</v>
      </c>
      <c r="I235" s="76">
        <f t="shared" si="11"/>
        <v>0</v>
      </c>
    </row>
    <row r="236" spans="1:9" x14ac:dyDescent="0.2">
      <c r="A236" s="67" t="s">
        <v>888</v>
      </c>
      <c r="B236" s="48">
        <v>42307</v>
      </c>
      <c r="C236" s="67" t="s">
        <v>1005</v>
      </c>
      <c r="D236" s="67" t="s">
        <v>907</v>
      </c>
      <c r="E236" s="49">
        <v>100</v>
      </c>
      <c r="I236" s="76">
        <f t="shared" si="11"/>
        <v>100</v>
      </c>
    </row>
    <row r="237" spans="1:9" x14ac:dyDescent="0.2">
      <c r="A237" s="67" t="s">
        <v>39</v>
      </c>
      <c r="B237" s="48">
        <v>42326</v>
      </c>
      <c r="C237" s="67" t="s">
        <v>26</v>
      </c>
      <c r="D237" s="67" t="s">
        <v>916</v>
      </c>
      <c r="E237" s="49">
        <v>125</v>
      </c>
      <c r="F237" s="48">
        <v>42396</v>
      </c>
      <c r="G237" s="67" t="s">
        <v>1010</v>
      </c>
      <c r="H237" s="49">
        <v>125</v>
      </c>
      <c r="I237" s="76">
        <f t="shared" si="11"/>
        <v>0</v>
      </c>
    </row>
    <row r="238" spans="1:9" x14ac:dyDescent="0.2">
      <c r="A238" s="67" t="s">
        <v>888</v>
      </c>
      <c r="B238" s="48">
        <v>42326</v>
      </c>
      <c r="C238" s="67" t="s">
        <v>996</v>
      </c>
      <c r="D238" s="67" t="s">
        <v>998</v>
      </c>
      <c r="E238" s="49">
        <v>100</v>
      </c>
      <c r="I238" s="76">
        <f t="shared" si="11"/>
        <v>100</v>
      </c>
    </row>
    <row r="239" spans="1:9" x14ac:dyDescent="0.2">
      <c r="A239" s="67" t="s">
        <v>39</v>
      </c>
      <c r="B239" s="48">
        <v>42333</v>
      </c>
      <c r="C239" s="67" t="s">
        <v>997</v>
      </c>
      <c r="D239" s="67" t="s">
        <v>993</v>
      </c>
      <c r="E239" s="49">
        <v>50</v>
      </c>
      <c r="F239" s="48">
        <v>42396</v>
      </c>
      <c r="G239" s="67" t="s">
        <v>1010</v>
      </c>
      <c r="H239" s="49">
        <v>50</v>
      </c>
      <c r="I239" s="76">
        <f t="shared" si="11"/>
        <v>0</v>
      </c>
    </row>
    <row r="240" spans="1:9" x14ac:dyDescent="0.2">
      <c r="A240" s="67" t="s">
        <v>888</v>
      </c>
      <c r="B240" s="48">
        <v>42333</v>
      </c>
      <c r="C240" s="67" t="s">
        <v>997</v>
      </c>
      <c r="D240" s="67" t="s">
        <v>907</v>
      </c>
      <c r="E240" s="49">
        <v>100</v>
      </c>
      <c r="I240" s="76">
        <f t="shared" si="11"/>
        <v>100</v>
      </c>
    </row>
    <row r="241" spans="1:9" x14ac:dyDescent="0.2">
      <c r="A241" s="67" t="s">
        <v>39</v>
      </c>
      <c r="B241" s="48">
        <v>42356</v>
      </c>
      <c r="C241" s="67" t="s">
        <v>989</v>
      </c>
      <c r="D241" s="67" t="s">
        <v>992</v>
      </c>
      <c r="E241" s="49">
        <v>886.2</v>
      </c>
      <c r="F241" s="48">
        <v>42405</v>
      </c>
      <c r="G241" s="47" t="s">
        <v>1009</v>
      </c>
      <c r="H241" s="49">
        <v>886.2</v>
      </c>
      <c r="I241" s="76">
        <f t="shared" si="11"/>
        <v>0</v>
      </c>
    </row>
    <row r="242" spans="1:9" x14ac:dyDescent="0.2">
      <c r="A242" s="67" t="s">
        <v>888</v>
      </c>
      <c r="B242" s="48">
        <v>42361</v>
      </c>
      <c r="C242" s="67" t="s">
        <v>990</v>
      </c>
      <c r="D242" s="67" t="s">
        <v>907</v>
      </c>
      <c r="E242" s="49">
        <v>100</v>
      </c>
      <c r="I242" s="76">
        <f t="shared" si="11"/>
        <v>100</v>
      </c>
    </row>
    <row r="243" spans="1:9" x14ac:dyDescent="0.2">
      <c r="A243" s="67" t="s">
        <v>1007</v>
      </c>
      <c r="B243" s="48">
        <v>42367</v>
      </c>
      <c r="C243" s="67" t="s">
        <v>991</v>
      </c>
      <c r="D243" s="67" t="s">
        <v>993</v>
      </c>
      <c r="E243" s="49">
        <v>50</v>
      </c>
      <c r="F243" s="48">
        <v>42396</v>
      </c>
      <c r="G243" s="67" t="s">
        <v>1010</v>
      </c>
      <c r="H243" s="49">
        <v>50</v>
      </c>
      <c r="I243" s="76">
        <f t="shared" si="11"/>
        <v>0</v>
      </c>
    </row>
    <row r="244" spans="1:9" x14ac:dyDescent="0.2">
      <c r="A244" s="67" t="s">
        <v>39</v>
      </c>
      <c r="B244" s="48">
        <v>42389</v>
      </c>
      <c r="C244" s="67" t="s">
        <v>995</v>
      </c>
      <c r="D244" s="67" t="s">
        <v>916</v>
      </c>
      <c r="E244" s="49">
        <v>125</v>
      </c>
      <c r="G244" s="67"/>
      <c r="I244" s="76">
        <f t="shared" si="11"/>
        <v>125</v>
      </c>
    </row>
    <row r="245" spans="1:9" x14ac:dyDescent="0.2">
      <c r="A245" s="67" t="s">
        <v>888</v>
      </c>
      <c r="B245" s="48">
        <v>42424</v>
      </c>
      <c r="C245" s="67" t="s">
        <v>1015</v>
      </c>
      <c r="D245" s="67" t="s">
        <v>907</v>
      </c>
      <c r="E245" s="49">
        <v>100</v>
      </c>
      <c r="G245" s="67"/>
      <c r="I245" s="76">
        <f t="shared" si="11"/>
        <v>100</v>
      </c>
    </row>
    <row r="246" spans="1:9" x14ac:dyDescent="0.2">
      <c r="A246" s="67" t="s">
        <v>39</v>
      </c>
      <c r="B246" s="48">
        <v>42436</v>
      </c>
      <c r="C246" s="67" t="s">
        <v>1017</v>
      </c>
      <c r="D246" s="67" t="s">
        <v>1018</v>
      </c>
      <c r="E246" s="49">
        <v>8786</v>
      </c>
      <c r="G246" s="67"/>
      <c r="I246" s="76">
        <f t="shared" si="11"/>
        <v>8786</v>
      </c>
    </row>
    <row r="247" spans="1:9" x14ac:dyDescent="0.2">
      <c r="A247" s="67" t="s">
        <v>888</v>
      </c>
      <c r="B247" s="48">
        <v>42436</v>
      </c>
      <c r="C247" s="67" t="s">
        <v>1017</v>
      </c>
      <c r="D247" s="67" t="s">
        <v>998</v>
      </c>
      <c r="E247" s="49">
        <v>100</v>
      </c>
      <c r="G247" s="67"/>
      <c r="I247" s="76">
        <f t="shared" si="11"/>
        <v>100</v>
      </c>
    </row>
    <row r="248" spans="1:9" x14ac:dyDescent="0.2">
      <c r="A248" s="67" t="s">
        <v>39</v>
      </c>
      <c r="B248" s="48">
        <v>42436</v>
      </c>
      <c r="C248" s="67" t="s">
        <v>1017</v>
      </c>
      <c r="D248" s="67" t="s">
        <v>916</v>
      </c>
      <c r="E248" s="49">
        <v>100</v>
      </c>
      <c r="G248" s="67"/>
      <c r="I248" s="76">
        <f t="shared" si="11"/>
        <v>100</v>
      </c>
    </row>
    <row r="249" spans="1:9" x14ac:dyDescent="0.2">
      <c r="A249" s="67" t="s">
        <v>888</v>
      </c>
      <c r="B249" s="48">
        <v>42445</v>
      </c>
      <c r="C249" s="67" t="s">
        <v>1019</v>
      </c>
      <c r="D249" s="67" t="s">
        <v>1020</v>
      </c>
      <c r="E249" s="49">
        <v>5702.22</v>
      </c>
      <c r="F249" s="48">
        <v>42485</v>
      </c>
      <c r="G249" s="67" t="s">
        <v>1311</v>
      </c>
      <c r="H249" s="49">
        <v>5488.9</v>
      </c>
      <c r="I249" s="76">
        <f t="shared" si="11"/>
        <v>213.32000000000062</v>
      </c>
    </row>
    <row r="250" spans="1:9" x14ac:dyDescent="0.2">
      <c r="A250" s="67" t="s">
        <v>888</v>
      </c>
      <c r="B250" s="48">
        <v>42446</v>
      </c>
      <c r="C250" s="67" t="s">
        <v>1022</v>
      </c>
      <c r="D250" s="67" t="s">
        <v>554</v>
      </c>
      <c r="E250" s="49">
        <v>570</v>
      </c>
      <c r="G250" s="67"/>
      <c r="I250" s="76">
        <f t="shared" si="11"/>
        <v>570</v>
      </c>
    </row>
    <row r="251" spans="1:9" x14ac:dyDescent="0.2">
      <c r="A251" s="67" t="s">
        <v>888</v>
      </c>
      <c r="B251" s="48">
        <v>42452</v>
      </c>
      <c r="C251" s="67" t="s">
        <v>1024</v>
      </c>
      <c r="D251" s="67" t="s">
        <v>907</v>
      </c>
      <c r="E251" s="49">
        <v>100</v>
      </c>
      <c r="G251" s="67"/>
      <c r="I251" s="76">
        <f t="shared" si="11"/>
        <v>100</v>
      </c>
    </row>
    <row r="252" spans="1:9" x14ac:dyDescent="0.2">
      <c r="A252" s="67" t="s">
        <v>39</v>
      </c>
      <c r="B252" s="48">
        <v>42461</v>
      </c>
      <c r="C252" s="67" t="s">
        <v>1027</v>
      </c>
      <c r="D252" s="67" t="s">
        <v>993</v>
      </c>
      <c r="E252" s="49">
        <v>100</v>
      </c>
      <c r="G252" s="67"/>
      <c r="I252" s="76">
        <f t="shared" si="11"/>
        <v>100</v>
      </c>
    </row>
    <row r="253" spans="1:9" x14ac:dyDescent="0.2">
      <c r="A253" s="67" t="s">
        <v>1021</v>
      </c>
      <c r="B253" s="48">
        <v>42461</v>
      </c>
      <c r="C253" s="67" t="s">
        <v>1028</v>
      </c>
      <c r="D253" s="67" t="s">
        <v>1029</v>
      </c>
      <c r="E253" s="49">
        <v>13039.5</v>
      </c>
      <c r="F253" s="48">
        <v>42615</v>
      </c>
      <c r="G253" s="67" t="s">
        <v>1056</v>
      </c>
      <c r="H253" s="49">
        <v>13039.5</v>
      </c>
      <c r="I253" s="76">
        <f t="shared" si="11"/>
        <v>0</v>
      </c>
    </row>
    <row r="254" spans="1:9" x14ac:dyDescent="0.2">
      <c r="A254" s="67" t="s">
        <v>888</v>
      </c>
      <c r="B254" s="48">
        <v>42473</v>
      </c>
      <c r="C254" s="67" t="s">
        <v>1030</v>
      </c>
      <c r="D254" s="67" t="s">
        <v>998</v>
      </c>
      <c r="E254" s="49">
        <v>100</v>
      </c>
      <c r="G254" s="67"/>
      <c r="I254" s="76">
        <f t="shared" si="11"/>
        <v>100</v>
      </c>
    </row>
    <row r="255" spans="1:9" x14ac:dyDescent="0.2">
      <c r="A255" s="67" t="s">
        <v>39</v>
      </c>
      <c r="B255" s="48">
        <v>42473</v>
      </c>
      <c r="C255" s="67" t="s">
        <v>1030</v>
      </c>
      <c r="D255" s="67" t="s">
        <v>916</v>
      </c>
      <c r="E255" s="49">
        <v>125</v>
      </c>
      <c r="G255" s="67"/>
      <c r="I255" s="76">
        <f t="shared" si="11"/>
        <v>125</v>
      </c>
    </row>
    <row r="256" spans="1:9" x14ac:dyDescent="0.2">
      <c r="A256" s="67" t="s">
        <v>888</v>
      </c>
      <c r="B256" s="48">
        <v>42486</v>
      </c>
      <c r="C256" s="67" t="s">
        <v>1034</v>
      </c>
      <c r="D256" s="67" t="s">
        <v>907</v>
      </c>
      <c r="E256" s="49">
        <v>200</v>
      </c>
      <c r="G256" s="67"/>
      <c r="I256" s="76">
        <f t="shared" si="11"/>
        <v>200</v>
      </c>
    </row>
    <row r="257" spans="1:9" x14ac:dyDescent="0.2">
      <c r="A257" s="67" t="s">
        <v>39</v>
      </c>
      <c r="B257" s="48">
        <v>42515</v>
      </c>
      <c r="C257" s="67" t="s">
        <v>1036</v>
      </c>
      <c r="D257" s="67" t="s">
        <v>519</v>
      </c>
      <c r="E257" s="49">
        <v>50.82</v>
      </c>
      <c r="G257" s="67"/>
      <c r="I257" s="76">
        <f t="shared" si="11"/>
        <v>50.82</v>
      </c>
    </row>
    <row r="258" spans="1:9" x14ac:dyDescent="0.2">
      <c r="A258" s="67" t="s">
        <v>39</v>
      </c>
      <c r="B258" s="48">
        <v>42529</v>
      </c>
      <c r="C258" s="67" t="s">
        <v>1038</v>
      </c>
      <c r="D258" s="67" t="s">
        <v>519</v>
      </c>
      <c r="E258" s="49">
        <v>10.18</v>
      </c>
      <c r="G258" s="67"/>
      <c r="I258" s="76">
        <f t="shared" si="11"/>
        <v>10.18</v>
      </c>
    </row>
    <row r="259" spans="1:9" x14ac:dyDescent="0.2">
      <c r="A259" s="67" t="s">
        <v>39</v>
      </c>
      <c r="B259" s="48">
        <v>42542</v>
      </c>
      <c r="C259" s="67" t="s">
        <v>1040</v>
      </c>
      <c r="D259" s="67" t="s">
        <v>519</v>
      </c>
      <c r="E259" s="49">
        <v>18.12</v>
      </c>
      <c r="G259" s="67"/>
      <c r="I259" s="76">
        <f t="shared" si="11"/>
        <v>18.12</v>
      </c>
    </row>
    <row r="260" spans="1:9" x14ac:dyDescent="0.2">
      <c r="A260" s="67" t="s">
        <v>39</v>
      </c>
      <c r="B260" s="48">
        <v>42545</v>
      </c>
      <c r="C260" s="67" t="s">
        <v>1041</v>
      </c>
      <c r="D260" s="67" t="s">
        <v>1042</v>
      </c>
      <c r="E260" s="49">
        <v>50</v>
      </c>
      <c r="G260" s="67"/>
      <c r="I260" s="76">
        <f t="shared" si="11"/>
        <v>50</v>
      </c>
    </row>
    <row r="261" spans="1:9" x14ac:dyDescent="0.2">
      <c r="A261" s="67" t="s">
        <v>888</v>
      </c>
      <c r="B261" s="48">
        <v>42549</v>
      </c>
      <c r="C261" s="67" t="s">
        <v>11</v>
      </c>
      <c r="D261" s="67" t="s">
        <v>907</v>
      </c>
      <c r="E261" s="49">
        <v>100</v>
      </c>
      <c r="G261" s="67"/>
      <c r="I261" s="76">
        <f t="shared" si="11"/>
        <v>100</v>
      </c>
    </row>
    <row r="262" spans="1:9" x14ac:dyDescent="0.2">
      <c r="A262" s="67" t="s">
        <v>39</v>
      </c>
      <c r="B262" s="48">
        <v>42563</v>
      </c>
      <c r="C262" s="67" t="s">
        <v>1046</v>
      </c>
      <c r="D262" s="67" t="s">
        <v>519</v>
      </c>
      <c r="E262" s="49">
        <v>31.08</v>
      </c>
      <c r="G262" s="67"/>
      <c r="I262" s="76">
        <f t="shared" ref="I262:I293" si="12">E262-H262</f>
        <v>31.08</v>
      </c>
    </row>
    <row r="263" spans="1:9" x14ac:dyDescent="0.2">
      <c r="A263" s="67" t="s">
        <v>39</v>
      </c>
      <c r="B263" s="48">
        <v>42570</v>
      </c>
      <c r="C263" s="67" t="s">
        <v>1047</v>
      </c>
      <c r="D263" s="67" t="s">
        <v>519</v>
      </c>
      <c r="E263" s="49">
        <v>26.69</v>
      </c>
      <c r="G263" s="67"/>
      <c r="I263" s="76">
        <f t="shared" si="12"/>
        <v>26.69</v>
      </c>
    </row>
    <row r="264" spans="1:9" x14ac:dyDescent="0.2">
      <c r="A264" s="67" t="s">
        <v>888</v>
      </c>
      <c r="B264" s="48">
        <v>42585</v>
      </c>
      <c r="C264" s="67" t="s">
        <v>1062</v>
      </c>
      <c r="D264" s="67" t="s">
        <v>907</v>
      </c>
      <c r="E264" s="49">
        <v>100</v>
      </c>
      <c r="G264" s="67"/>
      <c r="I264" s="76">
        <f t="shared" si="12"/>
        <v>100</v>
      </c>
    </row>
    <row r="265" spans="1:9" x14ac:dyDescent="0.2">
      <c r="A265" s="67" t="s">
        <v>39</v>
      </c>
      <c r="B265" s="48">
        <v>42593</v>
      </c>
      <c r="C265" s="67" t="s">
        <v>1065</v>
      </c>
      <c r="D265" s="67" t="s">
        <v>519</v>
      </c>
      <c r="E265" s="49">
        <v>32.119999999999997</v>
      </c>
      <c r="G265" s="67"/>
      <c r="I265" s="76">
        <f t="shared" si="12"/>
        <v>32.119999999999997</v>
      </c>
    </row>
    <row r="266" spans="1:9" x14ac:dyDescent="0.2">
      <c r="A266" s="67" t="s">
        <v>39</v>
      </c>
      <c r="B266" s="48">
        <v>42593</v>
      </c>
      <c r="C266" s="67" t="s">
        <v>1066</v>
      </c>
      <c r="D266" s="67" t="s">
        <v>519</v>
      </c>
      <c r="E266" s="49">
        <v>27.11</v>
      </c>
      <c r="G266" s="67"/>
      <c r="I266" s="76">
        <f t="shared" si="12"/>
        <v>27.11</v>
      </c>
    </row>
    <row r="267" spans="1:9" x14ac:dyDescent="0.2">
      <c r="A267" s="67" t="s">
        <v>888</v>
      </c>
      <c r="B267" s="48">
        <v>42607</v>
      </c>
      <c r="C267" s="67" t="s">
        <v>1067</v>
      </c>
      <c r="D267" s="67" t="s">
        <v>907</v>
      </c>
      <c r="E267" s="49">
        <v>100</v>
      </c>
      <c r="G267" s="67"/>
      <c r="I267" s="76">
        <f t="shared" si="12"/>
        <v>100</v>
      </c>
    </row>
    <row r="268" spans="1:9" x14ac:dyDescent="0.2">
      <c r="A268" s="67" t="s">
        <v>39</v>
      </c>
      <c r="B268" s="48">
        <v>42613</v>
      </c>
      <c r="C268" s="67" t="s">
        <v>1071</v>
      </c>
      <c r="D268" s="67" t="s">
        <v>519</v>
      </c>
      <c r="E268" s="49">
        <v>26.69</v>
      </c>
      <c r="G268" s="67"/>
      <c r="I268" s="76">
        <f t="shared" si="12"/>
        <v>26.69</v>
      </c>
    </row>
    <row r="269" spans="1:9" x14ac:dyDescent="0.2">
      <c r="A269" s="67" t="s">
        <v>39</v>
      </c>
      <c r="B269" s="48">
        <v>42628</v>
      </c>
      <c r="C269" s="67" t="s">
        <v>1050</v>
      </c>
      <c r="D269" s="67" t="s">
        <v>519</v>
      </c>
      <c r="E269" s="49">
        <v>16.62</v>
      </c>
      <c r="G269" s="67"/>
      <c r="I269" s="76">
        <f t="shared" si="12"/>
        <v>16.62</v>
      </c>
    </row>
    <row r="270" spans="1:9" x14ac:dyDescent="0.2">
      <c r="A270" s="67" t="s">
        <v>888</v>
      </c>
      <c r="B270" s="48">
        <v>42634</v>
      </c>
      <c r="C270" s="67" t="s">
        <v>1051</v>
      </c>
      <c r="D270" s="67" t="s">
        <v>911</v>
      </c>
      <c r="E270" s="49">
        <v>742.59</v>
      </c>
      <c r="G270" s="67"/>
      <c r="I270" s="76">
        <f t="shared" si="12"/>
        <v>742.59</v>
      </c>
    </row>
    <row r="271" spans="1:9" x14ac:dyDescent="0.2">
      <c r="A271" s="67" t="s">
        <v>39</v>
      </c>
      <c r="B271" s="48">
        <v>42634</v>
      </c>
      <c r="C271" s="67" t="s">
        <v>1051</v>
      </c>
      <c r="D271" s="67" t="s">
        <v>993</v>
      </c>
      <c r="E271" s="49">
        <v>50</v>
      </c>
      <c r="G271" s="67"/>
      <c r="I271" s="76">
        <f t="shared" si="12"/>
        <v>50</v>
      </c>
    </row>
    <row r="272" spans="1:9" x14ac:dyDescent="0.2">
      <c r="A272" s="67" t="s">
        <v>888</v>
      </c>
      <c r="B272" s="48">
        <v>42636</v>
      </c>
      <c r="C272" s="67" t="s">
        <v>1054</v>
      </c>
      <c r="D272" s="67" t="s">
        <v>1055</v>
      </c>
      <c r="E272" s="49">
        <v>1031.5899999999999</v>
      </c>
      <c r="G272" s="67"/>
      <c r="I272" s="76">
        <f t="shared" si="12"/>
        <v>1031.5899999999999</v>
      </c>
    </row>
    <row r="273" spans="1:10" x14ac:dyDescent="0.2">
      <c r="A273" s="67" t="s">
        <v>39</v>
      </c>
      <c r="B273" s="48">
        <v>42648</v>
      </c>
      <c r="C273" s="67" t="s">
        <v>1057</v>
      </c>
      <c r="D273" s="67" t="s">
        <v>519</v>
      </c>
      <c r="E273" s="49">
        <v>26.52</v>
      </c>
      <c r="G273" s="67"/>
      <c r="I273" s="76">
        <f t="shared" si="12"/>
        <v>26.52</v>
      </c>
    </row>
    <row r="274" spans="1:10" x14ac:dyDescent="0.2">
      <c r="A274" s="67" t="s">
        <v>39</v>
      </c>
      <c r="B274" s="48">
        <v>42669</v>
      </c>
      <c r="C274" s="67" t="s">
        <v>1059</v>
      </c>
      <c r="D274" s="67" t="s">
        <v>519</v>
      </c>
      <c r="E274" s="49">
        <v>16.25</v>
      </c>
      <c r="G274" s="67"/>
      <c r="I274" s="76">
        <f t="shared" si="12"/>
        <v>16.25</v>
      </c>
    </row>
    <row r="275" spans="1:10" x14ac:dyDescent="0.2">
      <c r="A275" s="67" t="s">
        <v>39</v>
      </c>
      <c r="B275" s="48">
        <v>42683</v>
      </c>
      <c r="C275" s="67" t="s">
        <v>1060</v>
      </c>
      <c r="D275" s="67" t="s">
        <v>519</v>
      </c>
      <c r="E275" s="49">
        <v>32.229999999999997</v>
      </c>
      <c r="G275" s="67"/>
      <c r="I275" s="76">
        <f t="shared" si="12"/>
        <v>32.229999999999997</v>
      </c>
    </row>
    <row r="276" spans="1:10" x14ac:dyDescent="0.2">
      <c r="A276" s="67" t="s">
        <v>39</v>
      </c>
      <c r="B276" s="48">
        <v>42723</v>
      </c>
      <c r="C276" s="67" t="s">
        <v>1074</v>
      </c>
      <c r="D276" s="67" t="s">
        <v>519</v>
      </c>
      <c r="E276" s="49">
        <v>49.19</v>
      </c>
      <c r="G276" s="67"/>
      <c r="I276" s="76">
        <f t="shared" si="12"/>
        <v>49.19</v>
      </c>
    </row>
    <row r="277" spans="1:10" x14ac:dyDescent="0.2">
      <c r="A277" s="67" t="s">
        <v>39</v>
      </c>
      <c r="B277" s="48">
        <v>42734</v>
      </c>
      <c r="C277" s="67" t="s">
        <v>1076</v>
      </c>
      <c r="D277" s="67" t="s">
        <v>519</v>
      </c>
      <c r="E277" s="49">
        <v>32.33</v>
      </c>
      <c r="G277" s="67"/>
      <c r="I277" s="76">
        <f t="shared" si="12"/>
        <v>32.33</v>
      </c>
    </row>
    <row r="278" spans="1:10" x14ac:dyDescent="0.2">
      <c r="A278" s="67" t="s">
        <v>888</v>
      </c>
      <c r="B278" s="48">
        <v>42754</v>
      </c>
      <c r="C278" s="67" t="s">
        <v>1077</v>
      </c>
      <c r="D278" s="67" t="s">
        <v>1078</v>
      </c>
      <c r="E278" s="49">
        <v>100</v>
      </c>
      <c r="G278" s="67"/>
      <c r="I278" s="76">
        <f t="shared" si="12"/>
        <v>100</v>
      </c>
    </row>
    <row r="279" spans="1:10" x14ac:dyDescent="0.2">
      <c r="A279" s="67" t="s">
        <v>39</v>
      </c>
      <c r="B279" s="48">
        <v>42760</v>
      </c>
      <c r="C279" s="67" t="s">
        <v>1080</v>
      </c>
      <c r="D279" s="67" t="s">
        <v>519</v>
      </c>
      <c r="E279" s="49">
        <v>29.61</v>
      </c>
      <c r="G279" s="67"/>
      <c r="I279" s="76">
        <f t="shared" si="12"/>
        <v>29.61</v>
      </c>
    </row>
    <row r="280" spans="1:10" x14ac:dyDescent="0.2">
      <c r="A280" s="67" t="s">
        <v>39</v>
      </c>
      <c r="B280" s="48">
        <v>42765</v>
      </c>
      <c r="C280" s="67" t="s">
        <v>1079</v>
      </c>
      <c r="D280" s="67" t="s">
        <v>519</v>
      </c>
      <c r="E280" s="49">
        <v>26.89</v>
      </c>
      <c r="G280" s="67"/>
      <c r="I280" s="76">
        <f t="shared" si="12"/>
        <v>26.89</v>
      </c>
    </row>
    <row r="281" spans="1:10" s="67" customFormat="1" x14ac:dyDescent="0.2">
      <c r="A281" s="67" t="s">
        <v>39</v>
      </c>
      <c r="B281" s="72">
        <v>42781</v>
      </c>
      <c r="C281" s="67" t="s">
        <v>1085</v>
      </c>
      <c r="D281" s="67" t="s">
        <v>519</v>
      </c>
      <c r="E281" s="76">
        <v>31.83</v>
      </c>
      <c r="F281" s="72"/>
      <c r="H281" s="76"/>
      <c r="I281" s="76">
        <f t="shared" si="12"/>
        <v>31.83</v>
      </c>
      <c r="J281" s="87"/>
    </row>
    <row r="282" spans="1:10" s="67" customFormat="1" x14ac:dyDescent="0.2">
      <c r="A282" s="67" t="s">
        <v>888</v>
      </c>
      <c r="B282" s="72">
        <v>42783</v>
      </c>
      <c r="C282" s="67" t="s">
        <v>1086</v>
      </c>
      <c r="D282" s="67" t="s">
        <v>1078</v>
      </c>
      <c r="E282" s="76">
        <v>200</v>
      </c>
      <c r="F282" s="72"/>
      <c r="H282" s="76"/>
      <c r="I282" s="76">
        <f t="shared" si="12"/>
        <v>200</v>
      </c>
      <c r="J282" s="87"/>
    </row>
    <row r="283" spans="1:10" s="67" customFormat="1" x14ac:dyDescent="0.2">
      <c r="A283" s="67" t="s">
        <v>888</v>
      </c>
      <c r="B283" s="72">
        <v>42790</v>
      </c>
      <c r="C283" s="67" t="s">
        <v>1091</v>
      </c>
      <c r="D283" s="67" t="s">
        <v>907</v>
      </c>
      <c r="E283" s="76">
        <v>300</v>
      </c>
      <c r="F283" s="72"/>
      <c r="H283" s="76"/>
      <c r="I283" s="76">
        <f t="shared" si="12"/>
        <v>300</v>
      </c>
      <c r="J283" s="87"/>
    </row>
    <row r="284" spans="1:10" s="67" customFormat="1" x14ac:dyDescent="0.2">
      <c r="A284" s="67" t="s">
        <v>39</v>
      </c>
      <c r="B284" s="72">
        <v>42795</v>
      </c>
      <c r="C284" s="67" t="s">
        <v>1093</v>
      </c>
      <c r="D284" s="67" t="s">
        <v>519</v>
      </c>
      <c r="E284" s="76">
        <v>20.52</v>
      </c>
      <c r="F284" s="72"/>
      <c r="H284" s="76"/>
      <c r="I284" s="76">
        <f t="shared" si="12"/>
        <v>20.52</v>
      </c>
      <c r="J284" s="87"/>
    </row>
    <row r="285" spans="1:10" s="67" customFormat="1" x14ac:dyDescent="0.2">
      <c r="A285" s="67" t="s">
        <v>39</v>
      </c>
      <c r="B285" s="72">
        <v>42807</v>
      </c>
      <c r="C285" s="67" t="s">
        <v>1092</v>
      </c>
      <c r="D285" s="67" t="s">
        <v>1042</v>
      </c>
      <c r="E285" s="76">
        <v>50</v>
      </c>
      <c r="F285" s="72"/>
      <c r="H285" s="76"/>
      <c r="I285" s="76">
        <f t="shared" si="12"/>
        <v>50</v>
      </c>
      <c r="J285" s="87"/>
    </row>
    <row r="286" spans="1:10" s="67" customFormat="1" x14ac:dyDescent="0.2">
      <c r="A286" s="67" t="s">
        <v>39</v>
      </c>
      <c r="B286" s="72">
        <v>42808</v>
      </c>
      <c r="C286" s="67" t="s">
        <v>1094</v>
      </c>
      <c r="D286" s="67" t="s">
        <v>519</v>
      </c>
      <c r="E286" s="76">
        <v>32.33</v>
      </c>
      <c r="F286" s="72"/>
      <c r="H286" s="76"/>
      <c r="I286" s="76">
        <f t="shared" si="12"/>
        <v>32.33</v>
      </c>
      <c r="J286" s="87"/>
    </row>
    <row r="287" spans="1:10" s="67" customFormat="1" x14ac:dyDescent="0.2">
      <c r="A287" s="67" t="s">
        <v>39</v>
      </c>
      <c r="B287" s="72">
        <v>42828</v>
      </c>
      <c r="C287" s="67" t="s">
        <v>1100</v>
      </c>
      <c r="D287" s="67" t="s">
        <v>519</v>
      </c>
      <c r="E287" s="76">
        <v>33.479999999999997</v>
      </c>
      <c r="F287" s="72"/>
      <c r="H287" s="76"/>
      <c r="I287" s="76">
        <f t="shared" si="12"/>
        <v>33.479999999999997</v>
      </c>
      <c r="J287" s="87"/>
    </row>
    <row r="288" spans="1:10" s="67" customFormat="1" x14ac:dyDescent="0.2">
      <c r="A288" s="67" t="s">
        <v>888</v>
      </c>
      <c r="B288" s="72">
        <v>42839</v>
      </c>
      <c r="C288" s="67" t="s">
        <v>1104</v>
      </c>
      <c r="D288" s="67" t="s">
        <v>1078</v>
      </c>
      <c r="E288" s="76">
        <v>200</v>
      </c>
      <c r="F288" s="72"/>
      <c r="H288" s="76"/>
      <c r="I288" s="76">
        <f t="shared" si="12"/>
        <v>200</v>
      </c>
      <c r="J288" s="87"/>
    </row>
    <row r="289" spans="1:10" s="67" customFormat="1" x14ac:dyDescent="0.2">
      <c r="A289" s="67" t="s">
        <v>888</v>
      </c>
      <c r="B289" s="72">
        <v>42839</v>
      </c>
      <c r="C289" s="67" t="s">
        <v>1104</v>
      </c>
      <c r="D289" s="67" t="s">
        <v>1078</v>
      </c>
      <c r="E289" s="76">
        <v>100</v>
      </c>
      <c r="F289" s="72"/>
      <c r="H289" s="76"/>
      <c r="I289" s="76">
        <f t="shared" si="12"/>
        <v>100</v>
      </c>
      <c r="J289" s="87"/>
    </row>
    <row r="290" spans="1:10" s="67" customFormat="1" x14ac:dyDescent="0.2">
      <c r="A290" s="67" t="s">
        <v>888</v>
      </c>
      <c r="B290" s="72">
        <v>42853</v>
      </c>
      <c r="C290" s="67" t="s">
        <v>1109</v>
      </c>
      <c r="D290" s="67" t="s">
        <v>907</v>
      </c>
      <c r="E290" s="76">
        <v>300</v>
      </c>
      <c r="F290" s="72"/>
      <c r="H290" s="76"/>
      <c r="I290" s="76">
        <f t="shared" si="12"/>
        <v>300</v>
      </c>
      <c r="J290" s="87"/>
    </row>
    <row r="291" spans="1:10" s="67" customFormat="1" x14ac:dyDescent="0.2">
      <c r="A291" s="67" t="s">
        <v>39</v>
      </c>
      <c r="B291" s="72">
        <v>42856</v>
      </c>
      <c r="C291" s="67" t="s">
        <v>1110</v>
      </c>
      <c r="D291" s="67" t="s">
        <v>519</v>
      </c>
      <c r="E291" s="76">
        <v>35.57</v>
      </c>
      <c r="F291" s="72"/>
      <c r="H291" s="76"/>
      <c r="I291" s="76">
        <f t="shared" si="12"/>
        <v>35.57</v>
      </c>
      <c r="J291" s="87"/>
    </row>
    <row r="292" spans="1:10" s="67" customFormat="1" x14ac:dyDescent="0.2">
      <c r="A292" s="67" t="s">
        <v>39</v>
      </c>
      <c r="B292" s="72">
        <v>42864</v>
      </c>
      <c r="C292" s="67" t="s">
        <v>1111</v>
      </c>
      <c r="D292" s="67" t="s">
        <v>519</v>
      </c>
      <c r="E292" s="76">
        <v>29.32</v>
      </c>
      <c r="F292" s="72"/>
      <c r="H292" s="76"/>
      <c r="I292" s="76">
        <f t="shared" si="12"/>
        <v>29.32</v>
      </c>
      <c r="J292" s="87"/>
    </row>
    <row r="293" spans="1:10" s="67" customFormat="1" x14ac:dyDescent="0.2">
      <c r="A293" s="67" t="s">
        <v>39</v>
      </c>
      <c r="B293" s="72">
        <v>42873</v>
      </c>
      <c r="C293" s="67" t="s">
        <v>1117</v>
      </c>
      <c r="D293" s="67" t="s">
        <v>519</v>
      </c>
      <c r="E293" s="76">
        <v>49.84</v>
      </c>
      <c r="F293" s="72"/>
      <c r="H293" s="76"/>
      <c r="I293" s="76">
        <f t="shared" si="12"/>
        <v>49.84</v>
      </c>
      <c r="J293" s="87"/>
    </row>
    <row r="294" spans="1:10" s="67" customFormat="1" x14ac:dyDescent="0.2">
      <c r="A294" s="67" t="s">
        <v>39</v>
      </c>
      <c r="B294" s="72">
        <v>42881</v>
      </c>
      <c r="C294" s="67" t="s">
        <v>1120</v>
      </c>
      <c r="D294" s="67" t="s">
        <v>1042</v>
      </c>
      <c r="E294" s="76">
        <v>50</v>
      </c>
      <c r="F294" s="72"/>
      <c r="H294" s="76"/>
      <c r="I294" s="76">
        <f t="shared" ref="I294:I325" si="13">E294-H294</f>
        <v>50</v>
      </c>
      <c r="J294" s="87"/>
    </row>
    <row r="295" spans="1:10" s="67" customFormat="1" x14ac:dyDescent="0.2">
      <c r="A295" s="67" t="s">
        <v>888</v>
      </c>
      <c r="B295" s="72">
        <v>42885</v>
      </c>
      <c r="C295" s="67" t="s">
        <v>1122</v>
      </c>
      <c r="D295" s="67" t="s">
        <v>1078</v>
      </c>
      <c r="E295" s="76">
        <v>100</v>
      </c>
      <c r="F295" s="72"/>
      <c r="H295" s="76"/>
      <c r="I295" s="76">
        <f t="shared" si="13"/>
        <v>100</v>
      </c>
      <c r="J295" s="87"/>
    </row>
    <row r="296" spans="1:10" s="67" customFormat="1" x14ac:dyDescent="0.2">
      <c r="A296" s="67" t="s">
        <v>39</v>
      </c>
      <c r="B296" s="72">
        <v>42893</v>
      </c>
      <c r="C296" s="67" t="s">
        <v>1123</v>
      </c>
      <c r="D296" s="67" t="s">
        <v>519</v>
      </c>
      <c r="E296" s="76">
        <v>35.340000000000003</v>
      </c>
      <c r="F296" s="72"/>
      <c r="H296" s="76"/>
      <c r="I296" s="76">
        <f t="shared" si="13"/>
        <v>35.340000000000003</v>
      </c>
      <c r="J296" s="87"/>
    </row>
    <row r="297" spans="1:10" s="67" customFormat="1" x14ac:dyDescent="0.2">
      <c r="A297" s="67" t="s">
        <v>39</v>
      </c>
      <c r="B297" s="72">
        <v>42914</v>
      </c>
      <c r="C297" s="67" t="s">
        <v>1124</v>
      </c>
      <c r="D297" s="67" t="s">
        <v>1042</v>
      </c>
      <c r="E297" s="76">
        <v>50</v>
      </c>
      <c r="F297" s="72"/>
      <c r="H297" s="76"/>
      <c r="I297" s="76">
        <f t="shared" si="13"/>
        <v>50</v>
      </c>
      <c r="J297" s="87"/>
    </row>
    <row r="298" spans="1:10" s="67" customFormat="1" x14ac:dyDescent="0.2">
      <c r="A298" s="67" t="s">
        <v>39</v>
      </c>
      <c r="B298" s="72">
        <v>42915</v>
      </c>
      <c r="C298" s="67" t="s">
        <v>1129</v>
      </c>
      <c r="D298" s="67" t="s">
        <v>519</v>
      </c>
      <c r="E298" s="76">
        <v>21.43</v>
      </c>
      <c r="F298" s="72"/>
      <c r="H298" s="76"/>
      <c r="I298" s="76">
        <f t="shared" si="13"/>
        <v>21.43</v>
      </c>
      <c r="J298" s="87"/>
    </row>
    <row r="299" spans="1:10" s="67" customFormat="1" x14ac:dyDescent="0.2">
      <c r="A299" s="67" t="s">
        <v>39</v>
      </c>
      <c r="B299" s="72">
        <v>42923</v>
      </c>
      <c r="C299" s="67" t="s">
        <v>1130</v>
      </c>
      <c r="D299" s="67" t="s">
        <v>519</v>
      </c>
      <c r="E299" s="76">
        <v>15.77</v>
      </c>
      <c r="F299" s="72"/>
      <c r="H299" s="76"/>
      <c r="I299" s="76">
        <f t="shared" si="13"/>
        <v>15.77</v>
      </c>
      <c r="J299" s="87"/>
    </row>
    <row r="300" spans="1:10" s="67" customFormat="1" x14ac:dyDescent="0.2">
      <c r="A300" s="67" t="s">
        <v>888</v>
      </c>
      <c r="B300" s="72">
        <v>42928</v>
      </c>
      <c r="C300" s="67" t="s">
        <v>1134</v>
      </c>
      <c r="D300" s="67" t="s">
        <v>1135</v>
      </c>
      <c r="E300" s="76">
        <v>100</v>
      </c>
      <c r="F300" s="72"/>
      <c r="H300" s="76"/>
      <c r="I300" s="76">
        <f t="shared" si="13"/>
        <v>100</v>
      </c>
      <c r="J300" s="87"/>
    </row>
    <row r="301" spans="1:10" s="67" customFormat="1" x14ac:dyDescent="0.2">
      <c r="A301" s="67" t="s">
        <v>39</v>
      </c>
      <c r="B301" s="72">
        <v>42930</v>
      </c>
      <c r="C301" s="67" t="s">
        <v>1136</v>
      </c>
      <c r="D301" s="67" t="s">
        <v>519</v>
      </c>
      <c r="E301" s="76">
        <v>38.68</v>
      </c>
      <c r="F301" s="72"/>
      <c r="H301" s="76"/>
      <c r="I301" s="76">
        <f t="shared" si="13"/>
        <v>38.68</v>
      </c>
      <c r="J301" s="87"/>
    </row>
    <row r="302" spans="1:10" s="67" customFormat="1" x14ac:dyDescent="0.2">
      <c r="A302" s="67" t="s">
        <v>888</v>
      </c>
      <c r="B302" s="72">
        <v>42934</v>
      </c>
      <c r="C302" s="67" t="s">
        <v>1137</v>
      </c>
      <c r="D302" s="67" t="s">
        <v>1078</v>
      </c>
      <c r="E302" s="76">
        <v>200</v>
      </c>
      <c r="F302" s="72"/>
      <c r="H302" s="76"/>
      <c r="I302" s="76">
        <f t="shared" si="13"/>
        <v>200</v>
      </c>
      <c r="J302" s="87"/>
    </row>
    <row r="303" spans="1:10" s="67" customFormat="1" x14ac:dyDescent="0.2">
      <c r="A303" s="67" t="s">
        <v>888</v>
      </c>
      <c r="B303" s="72">
        <v>42950</v>
      </c>
      <c r="C303" s="67" t="s">
        <v>1140</v>
      </c>
      <c r="D303" s="67" t="s">
        <v>1135</v>
      </c>
      <c r="E303" s="76">
        <v>100</v>
      </c>
      <c r="F303" s="72"/>
      <c r="H303" s="76"/>
      <c r="I303" s="76">
        <f t="shared" si="13"/>
        <v>100</v>
      </c>
      <c r="J303" s="87"/>
    </row>
    <row r="304" spans="1:10" s="67" customFormat="1" x14ac:dyDescent="0.2">
      <c r="A304" s="67" t="s">
        <v>39</v>
      </c>
      <c r="B304" s="72">
        <v>42955</v>
      </c>
      <c r="C304" s="67" t="s">
        <v>1141</v>
      </c>
      <c r="D304" s="67" t="s">
        <v>1042</v>
      </c>
      <c r="E304" s="76">
        <v>50</v>
      </c>
      <c r="F304" s="72"/>
      <c r="H304" s="76"/>
      <c r="I304" s="76">
        <f t="shared" si="13"/>
        <v>50</v>
      </c>
      <c r="J304" s="87"/>
    </row>
    <row r="305" spans="1:10" s="67" customFormat="1" x14ac:dyDescent="0.2">
      <c r="A305" s="67" t="s">
        <v>39</v>
      </c>
      <c r="B305" s="72">
        <v>42957</v>
      </c>
      <c r="C305" s="67" t="s">
        <v>1142</v>
      </c>
      <c r="D305" s="67" t="s">
        <v>519</v>
      </c>
      <c r="E305" s="76">
        <v>44.28</v>
      </c>
      <c r="F305" s="72"/>
      <c r="H305" s="76"/>
      <c r="I305" s="76">
        <f t="shared" si="13"/>
        <v>44.28</v>
      </c>
      <c r="J305" s="87"/>
    </row>
    <row r="306" spans="1:10" s="67" customFormat="1" x14ac:dyDescent="0.2">
      <c r="A306" s="67" t="s">
        <v>39</v>
      </c>
      <c r="B306" s="72">
        <v>42971</v>
      </c>
      <c r="C306" s="67" t="s">
        <v>1150</v>
      </c>
      <c r="D306" s="67" t="s">
        <v>519</v>
      </c>
      <c r="E306" s="76">
        <v>38.01</v>
      </c>
      <c r="F306" s="72"/>
      <c r="H306" s="76"/>
      <c r="I306" s="76">
        <f t="shared" si="13"/>
        <v>38.01</v>
      </c>
      <c r="J306" s="87"/>
    </row>
    <row r="307" spans="1:10" s="67" customFormat="1" x14ac:dyDescent="0.2">
      <c r="A307" s="67" t="s">
        <v>39</v>
      </c>
      <c r="B307" s="72">
        <v>42976</v>
      </c>
      <c r="C307" s="67" t="s">
        <v>1085</v>
      </c>
      <c r="D307" s="67" t="s">
        <v>519</v>
      </c>
      <c r="E307" s="76">
        <v>35.46</v>
      </c>
      <c r="F307" s="72"/>
      <c r="H307" s="76"/>
      <c r="I307" s="76">
        <f t="shared" si="13"/>
        <v>35.46</v>
      </c>
      <c r="J307" s="87"/>
    </row>
    <row r="308" spans="1:10" s="67" customFormat="1" x14ac:dyDescent="0.2">
      <c r="A308" s="67" t="s">
        <v>888</v>
      </c>
      <c r="B308" s="72">
        <v>42976</v>
      </c>
      <c r="C308" s="67" t="s">
        <v>1148</v>
      </c>
      <c r="D308" s="67" t="s">
        <v>1135</v>
      </c>
      <c r="E308" s="76">
        <v>100</v>
      </c>
      <c r="F308" s="72"/>
      <c r="H308" s="76"/>
      <c r="I308" s="76">
        <f t="shared" si="13"/>
        <v>100</v>
      </c>
      <c r="J308" s="87"/>
    </row>
    <row r="309" spans="1:10" s="67" customFormat="1" x14ac:dyDescent="0.2">
      <c r="A309" s="67" t="s">
        <v>39</v>
      </c>
      <c r="B309" s="72">
        <v>42997</v>
      </c>
      <c r="C309" s="67" t="s">
        <v>1154</v>
      </c>
      <c r="D309" s="67" t="s">
        <v>519</v>
      </c>
      <c r="E309" s="76">
        <v>40.6</v>
      </c>
      <c r="F309" s="72"/>
      <c r="H309" s="76"/>
      <c r="I309" s="76">
        <f t="shared" si="13"/>
        <v>40.6</v>
      </c>
      <c r="J309" s="87"/>
    </row>
    <row r="310" spans="1:10" s="67" customFormat="1" x14ac:dyDescent="0.2">
      <c r="A310" s="67" t="s">
        <v>888</v>
      </c>
      <c r="B310" s="72">
        <v>42999</v>
      </c>
      <c r="C310" s="67" t="s">
        <v>1156</v>
      </c>
      <c r="D310" s="67" t="s">
        <v>1157</v>
      </c>
      <c r="E310" s="76">
        <v>26.2</v>
      </c>
      <c r="F310" s="72"/>
      <c r="H310" s="76"/>
      <c r="I310" s="76">
        <f t="shared" si="13"/>
        <v>26.2</v>
      </c>
      <c r="J310" s="87"/>
    </row>
    <row r="311" spans="1:10" s="67" customFormat="1" x14ac:dyDescent="0.2">
      <c r="A311" s="67" t="s">
        <v>888</v>
      </c>
      <c r="B311" s="72">
        <v>42999</v>
      </c>
      <c r="C311" s="67" t="s">
        <v>1156</v>
      </c>
      <c r="D311" s="67" t="s">
        <v>1157</v>
      </c>
      <c r="E311" s="76">
        <v>4213.2299999999996</v>
      </c>
      <c r="F311" s="72"/>
      <c r="H311" s="76"/>
      <c r="I311" s="76">
        <f t="shared" si="13"/>
        <v>4213.2299999999996</v>
      </c>
      <c r="J311" s="87"/>
    </row>
    <row r="312" spans="1:10" s="67" customFormat="1" x14ac:dyDescent="0.2">
      <c r="A312" s="67" t="s">
        <v>39</v>
      </c>
      <c r="B312" s="72">
        <v>43004</v>
      </c>
      <c r="C312" s="67" t="s">
        <v>1158</v>
      </c>
      <c r="D312" s="67" t="s">
        <v>519</v>
      </c>
      <c r="E312" s="76">
        <v>39.799999999999997</v>
      </c>
      <c r="F312" s="72"/>
      <c r="H312" s="76"/>
      <c r="I312" s="76">
        <f t="shared" si="13"/>
        <v>39.799999999999997</v>
      </c>
      <c r="J312" s="87"/>
    </row>
    <row r="313" spans="1:10" s="67" customFormat="1" x14ac:dyDescent="0.2">
      <c r="A313" s="67" t="s">
        <v>888</v>
      </c>
      <c r="B313" s="72">
        <v>43007</v>
      </c>
      <c r="C313" s="67" t="s">
        <v>1159</v>
      </c>
      <c r="D313" s="67" t="s">
        <v>1160</v>
      </c>
      <c r="E313" s="76">
        <v>2154.67</v>
      </c>
      <c r="F313" s="72"/>
      <c r="H313" s="76"/>
      <c r="I313" s="76">
        <f t="shared" si="13"/>
        <v>2154.67</v>
      </c>
      <c r="J313" s="87"/>
    </row>
    <row r="314" spans="1:10" s="67" customFormat="1" x14ac:dyDescent="0.2">
      <c r="A314" s="67" t="s">
        <v>888</v>
      </c>
      <c r="B314" s="72">
        <v>43007</v>
      </c>
      <c r="C314" s="67" t="s">
        <v>1159</v>
      </c>
      <c r="D314" s="67" t="s">
        <v>907</v>
      </c>
      <c r="E314" s="76">
        <v>100</v>
      </c>
      <c r="F314" s="72"/>
      <c r="H314" s="76"/>
      <c r="I314" s="76">
        <f t="shared" si="13"/>
        <v>100</v>
      </c>
      <c r="J314" s="87"/>
    </row>
    <row r="315" spans="1:10" s="67" customFormat="1" x14ac:dyDescent="0.2">
      <c r="A315" s="67" t="s">
        <v>888</v>
      </c>
      <c r="B315" s="72">
        <v>43011</v>
      </c>
      <c r="C315" s="67" t="s">
        <v>1162</v>
      </c>
      <c r="D315" s="67" t="s">
        <v>1078</v>
      </c>
      <c r="E315" s="76">
        <v>100</v>
      </c>
      <c r="F315" s="72"/>
      <c r="H315" s="76"/>
      <c r="I315" s="76">
        <f t="shared" si="13"/>
        <v>100</v>
      </c>
      <c r="J315" s="87"/>
    </row>
    <row r="316" spans="1:10" s="67" customFormat="1" x14ac:dyDescent="0.2">
      <c r="A316" s="67" t="s">
        <v>39</v>
      </c>
      <c r="B316" s="72">
        <v>43012</v>
      </c>
      <c r="C316" s="67" t="s">
        <v>1163</v>
      </c>
      <c r="D316" s="67" t="s">
        <v>519</v>
      </c>
      <c r="E316" s="76">
        <v>51</v>
      </c>
      <c r="F316" s="72"/>
      <c r="H316" s="76"/>
      <c r="I316" s="76">
        <f t="shared" si="13"/>
        <v>51</v>
      </c>
      <c r="J316" s="87"/>
    </row>
    <row r="317" spans="1:10" s="67" customFormat="1" x14ac:dyDescent="0.2">
      <c r="A317" s="67" t="s">
        <v>39</v>
      </c>
      <c r="B317" s="72">
        <v>43033</v>
      </c>
      <c r="C317" s="67" t="s">
        <v>1169</v>
      </c>
      <c r="D317" s="67" t="s">
        <v>519</v>
      </c>
      <c r="E317" s="76">
        <v>20.309999999999999</v>
      </c>
      <c r="F317" s="72"/>
      <c r="H317" s="76"/>
      <c r="I317" s="76">
        <f t="shared" si="13"/>
        <v>20.309999999999999</v>
      </c>
      <c r="J317" s="87"/>
    </row>
    <row r="318" spans="1:10" s="67" customFormat="1" x14ac:dyDescent="0.2">
      <c r="A318" s="67" t="s">
        <v>888</v>
      </c>
      <c r="B318" s="72">
        <v>43038</v>
      </c>
      <c r="C318" s="67" t="s">
        <v>1170</v>
      </c>
      <c r="D318" s="67" t="s">
        <v>1135</v>
      </c>
      <c r="E318" s="76">
        <v>100</v>
      </c>
      <c r="F318" s="72"/>
      <c r="H318" s="76"/>
      <c r="I318" s="76">
        <f t="shared" si="13"/>
        <v>100</v>
      </c>
      <c r="J318" s="87"/>
    </row>
    <row r="319" spans="1:10" s="67" customFormat="1" x14ac:dyDescent="0.2">
      <c r="A319" s="67" t="s">
        <v>39</v>
      </c>
      <c r="B319" s="72">
        <v>43066</v>
      </c>
      <c r="C319" s="67" t="s">
        <v>1174</v>
      </c>
      <c r="D319" s="67" t="s">
        <v>1175</v>
      </c>
      <c r="E319" s="76">
        <v>6874</v>
      </c>
      <c r="F319" s="72"/>
      <c r="H319" s="76"/>
      <c r="I319" s="76">
        <f t="shared" si="13"/>
        <v>6874</v>
      </c>
      <c r="J319" s="87"/>
    </row>
    <row r="320" spans="1:10" s="67" customFormat="1" x14ac:dyDescent="0.2">
      <c r="A320" s="67" t="s">
        <v>888</v>
      </c>
      <c r="B320" s="72">
        <v>43070</v>
      </c>
      <c r="C320" s="67" t="s">
        <v>1176</v>
      </c>
      <c r="D320" s="67" t="s">
        <v>907</v>
      </c>
      <c r="E320" s="76">
        <v>200</v>
      </c>
      <c r="F320" s="72"/>
      <c r="H320" s="76"/>
      <c r="I320" s="76">
        <f t="shared" si="13"/>
        <v>200</v>
      </c>
      <c r="J320" s="87"/>
    </row>
    <row r="321" spans="1:10" s="67" customFormat="1" x14ac:dyDescent="0.2">
      <c r="A321" s="67" t="s">
        <v>888</v>
      </c>
      <c r="B321" s="72">
        <v>43073</v>
      </c>
      <c r="C321" s="67" t="s">
        <v>1177</v>
      </c>
      <c r="D321" s="67" t="s">
        <v>1135</v>
      </c>
      <c r="E321" s="76">
        <v>100</v>
      </c>
      <c r="F321" s="72"/>
      <c r="H321" s="76"/>
      <c r="I321" s="76">
        <f t="shared" si="13"/>
        <v>100</v>
      </c>
      <c r="J321" s="87"/>
    </row>
    <row r="322" spans="1:10" s="67" customFormat="1" x14ac:dyDescent="0.2">
      <c r="A322" s="67" t="s">
        <v>1184</v>
      </c>
      <c r="B322" s="72">
        <v>43089</v>
      </c>
      <c r="C322" s="67" t="s">
        <v>1180</v>
      </c>
      <c r="D322" s="67" t="s">
        <v>519</v>
      </c>
      <c r="E322" s="76">
        <v>35.56</v>
      </c>
      <c r="F322" s="72"/>
      <c r="H322" s="76"/>
      <c r="I322" s="76">
        <f t="shared" si="13"/>
        <v>35.56</v>
      </c>
      <c r="J322" s="87"/>
    </row>
    <row r="323" spans="1:10" s="67" customFormat="1" x14ac:dyDescent="0.2">
      <c r="A323" s="67" t="s">
        <v>888</v>
      </c>
      <c r="B323" s="72">
        <v>43104</v>
      </c>
      <c r="C323" s="67" t="s">
        <v>1186</v>
      </c>
      <c r="D323" s="67" t="s">
        <v>1135</v>
      </c>
      <c r="E323" s="76">
        <v>100</v>
      </c>
      <c r="F323" s="72"/>
      <c r="H323" s="76"/>
      <c r="I323" s="76">
        <f t="shared" si="13"/>
        <v>100</v>
      </c>
      <c r="J323" s="87"/>
    </row>
    <row r="324" spans="1:10" s="67" customFormat="1" x14ac:dyDescent="0.2">
      <c r="A324" s="67" t="s">
        <v>888</v>
      </c>
      <c r="B324" s="72">
        <v>43104</v>
      </c>
      <c r="C324" s="67" t="s">
        <v>1187</v>
      </c>
      <c r="D324" s="67" t="s">
        <v>1188</v>
      </c>
      <c r="E324" s="76">
        <v>1340.65</v>
      </c>
      <c r="F324" s="72"/>
      <c r="H324" s="76"/>
      <c r="I324" s="76">
        <f t="shared" si="13"/>
        <v>1340.65</v>
      </c>
      <c r="J324" s="87"/>
    </row>
    <row r="325" spans="1:10" s="67" customFormat="1" x14ac:dyDescent="0.2">
      <c r="A325" s="67" t="s">
        <v>39</v>
      </c>
      <c r="B325" s="72">
        <v>43123</v>
      </c>
      <c r="C325" s="67" t="s">
        <v>1195</v>
      </c>
      <c r="D325" s="67" t="s">
        <v>519</v>
      </c>
      <c r="E325" s="76">
        <v>59.19</v>
      </c>
      <c r="F325" s="72"/>
      <c r="H325" s="76"/>
      <c r="I325" s="76">
        <f t="shared" si="13"/>
        <v>59.19</v>
      </c>
      <c r="J325" s="87"/>
    </row>
    <row r="326" spans="1:10" s="67" customFormat="1" x14ac:dyDescent="0.2">
      <c r="A326" s="67" t="s">
        <v>888</v>
      </c>
      <c r="B326" s="72">
        <v>43140</v>
      </c>
      <c r="C326" s="67" t="s">
        <v>1199</v>
      </c>
      <c r="D326" s="67" t="s">
        <v>1078</v>
      </c>
      <c r="E326" s="76">
        <v>100</v>
      </c>
      <c r="F326" s="72"/>
      <c r="H326" s="76"/>
      <c r="I326" s="76">
        <f t="shared" ref="I326:I357" si="14">E326-H326</f>
        <v>100</v>
      </c>
      <c r="J326" s="87"/>
    </row>
    <row r="327" spans="1:10" s="67" customFormat="1" x14ac:dyDescent="0.2">
      <c r="A327" s="67" t="s">
        <v>888</v>
      </c>
      <c r="B327" s="72">
        <v>43140</v>
      </c>
      <c r="C327" s="67" t="s">
        <v>1199</v>
      </c>
      <c r="D327" s="67" t="s">
        <v>1135</v>
      </c>
      <c r="E327" s="76">
        <v>100</v>
      </c>
      <c r="F327" s="72"/>
      <c r="H327" s="76"/>
      <c r="I327" s="76">
        <f t="shared" si="14"/>
        <v>100</v>
      </c>
      <c r="J327" s="87"/>
    </row>
    <row r="328" spans="1:10" s="67" customFormat="1" x14ac:dyDescent="0.2">
      <c r="A328" s="67" t="s">
        <v>39</v>
      </c>
      <c r="B328" s="72">
        <v>43147</v>
      </c>
      <c r="C328" s="67" t="s">
        <v>1200</v>
      </c>
      <c r="D328" s="67" t="s">
        <v>519</v>
      </c>
      <c r="E328" s="76">
        <v>114.68</v>
      </c>
      <c r="F328" s="72"/>
      <c r="H328" s="76"/>
      <c r="I328" s="76">
        <f t="shared" si="14"/>
        <v>114.68</v>
      </c>
      <c r="J328" s="87"/>
    </row>
    <row r="329" spans="1:10" s="67" customFormat="1" x14ac:dyDescent="0.2">
      <c r="A329" s="67" t="s">
        <v>39</v>
      </c>
      <c r="B329" s="72">
        <v>43159</v>
      </c>
      <c r="C329" s="67" t="s">
        <v>1201</v>
      </c>
      <c r="D329" s="67" t="s">
        <v>519</v>
      </c>
      <c r="E329" s="76">
        <v>75.8</v>
      </c>
      <c r="F329" s="72"/>
      <c r="H329" s="76"/>
      <c r="I329" s="76">
        <f t="shared" si="14"/>
        <v>75.8</v>
      </c>
      <c r="J329" s="87"/>
    </row>
    <row r="330" spans="1:10" s="67" customFormat="1" x14ac:dyDescent="0.2">
      <c r="A330" s="67" t="s">
        <v>888</v>
      </c>
      <c r="B330" s="72">
        <v>43159</v>
      </c>
      <c r="C330" s="67" t="s">
        <v>1202</v>
      </c>
      <c r="D330" s="67" t="s">
        <v>1135</v>
      </c>
      <c r="E330" s="76">
        <v>100</v>
      </c>
      <c r="F330" s="72"/>
      <c r="H330" s="76"/>
      <c r="I330" s="76">
        <f t="shared" si="14"/>
        <v>100</v>
      </c>
      <c r="J330" s="87"/>
    </row>
    <row r="331" spans="1:10" s="67" customFormat="1" x14ac:dyDescent="0.2">
      <c r="A331" s="67" t="s">
        <v>39</v>
      </c>
      <c r="B331" s="72">
        <v>43172</v>
      </c>
      <c r="C331" s="67" t="s">
        <v>1211</v>
      </c>
      <c r="D331" s="67" t="s">
        <v>519</v>
      </c>
      <c r="E331" s="76">
        <v>79.650000000000006</v>
      </c>
      <c r="F331" s="72"/>
      <c r="H331" s="76"/>
      <c r="I331" s="76">
        <f t="shared" si="14"/>
        <v>79.650000000000006</v>
      </c>
      <c r="J331" s="87"/>
    </row>
    <row r="332" spans="1:10" s="67" customFormat="1" x14ac:dyDescent="0.2">
      <c r="A332" s="67" t="s">
        <v>888</v>
      </c>
      <c r="B332" s="72">
        <v>43175</v>
      </c>
      <c r="C332" s="67" t="s">
        <v>1216</v>
      </c>
      <c r="D332" s="67" t="s">
        <v>907</v>
      </c>
      <c r="E332" s="76">
        <v>200</v>
      </c>
      <c r="F332" s="72"/>
      <c r="H332" s="76"/>
      <c r="I332" s="76">
        <f t="shared" si="14"/>
        <v>200</v>
      </c>
      <c r="J332" s="87"/>
    </row>
    <row r="333" spans="1:10" s="67" customFormat="1" x14ac:dyDescent="0.2">
      <c r="A333" s="67" t="s">
        <v>493</v>
      </c>
      <c r="B333" s="72">
        <v>43181</v>
      </c>
      <c r="C333" s="67" t="s">
        <v>1226</v>
      </c>
      <c r="D333" s="67" t="s">
        <v>1227</v>
      </c>
      <c r="E333" s="76">
        <v>597</v>
      </c>
      <c r="F333" s="72"/>
      <c r="H333" s="76"/>
      <c r="I333" s="76">
        <f t="shared" si="14"/>
        <v>597</v>
      </c>
      <c r="J333" s="87"/>
    </row>
    <row r="334" spans="1:10" s="67" customFormat="1" x14ac:dyDescent="0.2">
      <c r="A334" s="67" t="s">
        <v>888</v>
      </c>
      <c r="B334" s="72">
        <v>43186</v>
      </c>
      <c r="C334" s="67" t="s">
        <v>1228</v>
      </c>
      <c r="D334" s="67" t="s">
        <v>1229</v>
      </c>
      <c r="E334" s="76">
        <v>2991.26</v>
      </c>
      <c r="F334" s="72"/>
      <c r="H334" s="76"/>
      <c r="I334" s="76">
        <f t="shared" si="14"/>
        <v>2991.26</v>
      </c>
      <c r="J334" s="87"/>
    </row>
    <row r="335" spans="1:10" s="67" customFormat="1" x14ac:dyDescent="0.2">
      <c r="A335" s="67" t="s">
        <v>39</v>
      </c>
      <c r="B335" s="72">
        <v>43188</v>
      </c>
      <c r="C335" s="67" t="s">
        <v>1230</v>
      </c>
      <c r="D335" s="67" t="s">
        <v>519</v>
      </c>
      <c r="E335" s="76">
        <v>92.45</v>
      </c>
      <c r="F335" s="72"/>
      <c r="H335" s="76"/>
      <c r="I335" s="76">
        <f t="shared" si="14"/>
        <v>92.45</v>
      </c>
      <c r="J335" s="87"/>
    </row>
    <row r="336" spans="1:10" s="67" customFormat="1" x14ac:dyDescent="0.2">
      <c r="A336" s="67" t="s">
        <v>39</v>
      </c>
      <c r="B336" s="72">
        <v>43196</v>
      </c>
      <c r="C336" s="67" t="s">
        <v>1231</v>
      </c>
      <c r="D336" s="67" t="s">
        <v>519</v>
      </c>
      <c r="E336" s="76">
        <v>127.31</v>
      </c>
      <c r="F336" s="72"/>
      <c r="H336" s="76"/>
      <c r="I336" s="76">
        <f t="shared" si="14"/>
        <v>127.31</v>
      </c>
      <c r="J336" s="87"/>
    </row>
    <row r="337" spans="1:10" s="67" customFormat="1" x14ac:dyDescent="0.2">
      <c r="A337" s="67" t="s">
        <v>888</v>
      </c>
      <c r="B337" s="72">
        <v>43222</v>
      </c>
      <c r="C337" s="67" t="s">
        <v>1232</v>
      </c>
      <c r="D337" s="67" t="s">
        <v>1135</v>
      </c>
      <c r="E337" s="76">
        <v>200</v>
      </c>
      <c r="F337" s="72"/>
      <c r="H337" s="76"/>
      <c r="I337" s="76">
        <f t="shared" si="14"/>
        <v>200</v>
      </c>
      <c r="J337" s="87"/>
    </row>
    <row r="338" spans="1:10" s="67" customFormat="1" x14ac:dyDescent="0.2">
      <c r="A338" s="67" t="s">
        <v>39</v>
      </c>
      <c r="B338" s="72">
        <v>43236</v>
      </c>
      <c r="C338" s="67" t="s">
        <v>1239</v>
      </c>
      <c r="D338" s="67" t="s">
        <v>519</v>
      </c>
      <c r="E338" s="76">
        <v>107.44</v>
      </c>
      <c r="F338" s="72"/>
      <c r="H338" s="76"/>
      <c r="I338" s="76">
        <f t="shared" si="14"/>
        <v>107.44</v>
      </c>
      <c r="J338" s="87"/>
    </row>
    <row r="339" spans="1:10" s="67" customFormat="1" x14ac:dyDescent="0.2">
      <c r="A339" s="67" t="s">
        <v>39</v>
      </c>
      <c r="B339" s="72">
        <v>43244</v>
      </c>
      <c r="C339" s="67" t="s">
        <v>1240</v>
      </c>
      <c r="D339" s="67" t="s">
        <v>519</v>
      </c>
      <c r="E339" s="76">
        <v>99.42</v>
      </c>
      <c r="F339" s="72"/>
      <c r="H339" s="76"/>
      <c r="I339" s="76">
        <f t="shared" si="14"/>
        <v>99.42</v>
      </c>
      <c r="J339" s="87"/>
    </row>
    <row r="340" spans="1:10" s="67" customFormat="1" x14ac:dyDescent="0.2">
      <c r="A340" s="67" t="s">
        <v>39</v>
      </c>
      <c r="B340" s="72">
        <v>43255</v>
      </c>
      <c r="C340" s="67" t="s">
        <v>1250</v>
      </c>
      <c r="D340" s="67" t="s">
        <v>519</v>
      </c>
      <c r="E340" s="76">
        <v>102.24</v>
      </c>
      <c r="F340" s="72"/>
      <c r="H340" s="76"/>
      <c r="I340" s="76">
        <f t="shared" si="14"/>
        <v>102.24</v>
      </c>
      <c r="J340" s="87"/>
    </row>
    <row r="341" spans="1:10" s="67" customFormat="1" x14ac:dyDescent="0.2">
      <c r="A341" s="67" t="s">
        <v>39</v>
      </c>
      <c r="B341" s="72">
        <v>43266</v>
      </c>
      <c r="C341" s="67" t="s">
        <v>1251</v>
      </c>
      <c r="D341" s="67" t="s">
        <v>519</v>
      </c>
      <c r="E341" s="76">
        <v>84.26</v>
      </c>
      <c r="F341" s="72"/>
      <c r="H341" s="76"/>
      <c r="I341" s="76">
        <f t="shared" si="14"/>
        <v>84.26</v>
      </c>
      <c r="J341" s="87"/>
    </row>
    <row r="342" spans="1:10" s="67" customFormat="1" x14ac:dyDescent="0.2">
      <c r="A342" s="67" t="s">
        <v>888</v>
      </c>
      <c r="B342" s="72">
        <v>43278</v>
      </c>
      <c r="C342" s="67" t="s">
        <v>1252</v>
      </c>
      <c r="D342" s="67" t="s">
        <v>1253</v>
      </c>
      <c r="E342" s="76">
        <v>200</v>
      </c>
      <c r="F342" s="72">
        <v>43311</v>
      </c>
      <c r="G342" s="67" t="s">
        <v>1282</v>
      </c>
      <c r="H342" s="76">
        <v>200</v>
      </c>
      <c r="I342" s="76">
        <f t="shared" si="14"/>
        <v>0</v>
      </c>
      <c r="J342" s="87"/>
    </row>
    <row r="343" spans="1:10" s="67" customFormat="1" x14ac:dyDescent="0.2">
      <c r="A343" s="67" t="s">
        <v>888</v>
      </c>
      <c r="B343" s="72">
        <v>43278</v>
      </c>
      <c r="C343" s="67" t="s">
        <v>1254</v>
      </c>
      <c r="D343" s="67" t="s">
        <v>1078</v>
      </c>
      <c r="E343" s="76">
        <v>300</v>
      </c>
      <c r="F343" s="72"/>
      <c r="H343" s="76"/>
      <c r="I343" s="76">
        <f t="shared" si="14"/>
        <v>300</v>
      </c>
      <c r="J343" s="87"/>
    </row>
    <row r="344" spans="1:10" s="67" customFormat="1" x14ac:dyDescent="0.2">
      <c r="A344" s="67" t="s">
        <v>39</v>
      </c>
      <c r="B344" s="72">
        <v>43291</v>
      </c>
      <c r="C344" s="67" t="s">
        <v>1259</v>
      </c>
      <c r="D344" s="67" t="s">
        <v>519</v>
      </c>
      <c r="E344" s="76">
        <v>99.43</v>
      </c>
      <c r="F344" s="72"/>
      <c r="H344" s="76"/>
      <c r="I344" s="76">
        <f t="shared" si="14"/>
        <v>99.43</v>
      </c>
      <c r="J344" s="87"/>
    </row>
    <row r="345" spans="1:10" s="67" customFormat="1" x14ac:dyDescent="0.2">
      <c r="A345" s="67" t="s">
        <v>888</v>
      </c>
      <c r="B345" s="72">
        <v>43293</v>
      </c>
      <c r="C345" s="67" t="s">
        <v>1260</v>
      </c>
      <c r="D345" s="67" t="s">
        <v>1135</v>
      </c>
      <c r="E345" s="76">
        <v>300</v>
      </c>
      <c r="F345" s="72"/>
      <c r="H345" s="76"/>
      <c r="I345" s="76">
        <f t="shared" si="14"/>
        <v>300</v>
      </c>
      <c r="J345" s="87"/>
    </row>
    <row r="346" spans="1:10" s="67" customFormat="1" x14ac:dyDescent="0.2">
      <c r="A346" s="67" t="s">
        <v>1261</v>
      </c>
      <c r="B346" s="72">
        <v>43298</v>
      </c>
      <c r="C346" s="67" t="s">
        <v>1262</v>
      </c>
      <c r="D346" s="67" t="s">
        <v>519</v>
      </c>
      <c r="E346" s="76">
        <v>104.41</v>
      </c>
      <c r="F346" s="72"/>
      <c r="H346" s="76"/>
      <c r="I346" s="76">
        <f t="shared" si="14"/>
        <v>104.41</v>
      </c>
      <c r="J346" s="87"/>
    </row>
    <row r="347" spans="1:10" s="67" customFormat="1" x14ac:dyDescent="0.2">
      <c r="A347" s="67" t="s">
        <v>888</v>
      </c>
      <c r="B347" s="72">
        <v>43308</v>
      </c>
      <c r="C347" s="67" t="s">
        <v>1040</v>
      </c>
      <c r="D347" s="67" t="s">
        <v>1263</v>
      </c>
      <c r="E347" s="76">
        <v>5745.43</v>
      </c>
      <c r="F347" s="72">
        <v>43322</v>
      </c>
      <c r="G347" s="67" t="s">
        <v>1281</v>
      </c>
      <c r="H347" s="76">
        <v>5475.1</v>
      </c>
      <c r="I347" s="76">
        <f t="shared" si="14"/>
        <v>270.32999999999993</v>
      </c>
      <c r="J347" s="87"/>
    </row>
    <row r="348" spans="1:10" s="67" customFormat="1" x14ac:dyDescent="0.2">
      <c r="A348" s="67" t="s">
        <v>39</v>
      </c>
      <c r="B348" s="72">
        <v>43312</v>
      </c>
      <c r="C348" s="67" t="s">
        <v>1264</v>
      </c>
      <c r="D348" s="67" t="s">
        <v>519</v>
      </c>
      <c r="E348" s="76">
        <v>81.87</v>
      </c>
      <c r="F348" s="72"/>
      <c r="H348" s="76"/>
      <c r="I348" s="76">
        <f t="shared" si="14"/>
        <v>81.87</v>
      </c>
      <c r="J348" s="87"/>
    </row>
    <row r="349" spans="1:10" s="67" customFormat="1" x14ac:dyDescent="0.2">
      <c r="A349" s="67" t="s">
        <v>493</v>
      </c>
      <c r="B349" s="72">
        <v>43315</v>
      </c>
      <c r="C349" s="67" t="s">
        <v>1267</v>
      </c>
      <c r="D349" s="67" t="s">
        <v>1268</v>
      </c>
      <c r="E349" s="76">
        <v>902.53</v>
      </c>
      <c r="F349" s="72"/>
      <c r="H349" s="76"/>
      <c r="I349" s="76">
        <f t="shared" si="14"/>
        <v>902.53</v>
      </c>
      <c r="J349" s="87"/>
    </row>
    <row r="350" spans="1:10" s="67" customFormat="1" x14ac:dyDescent="0.2">
      <c r="A350" s="67" t="s">
        <v>39</v>
      </c>
      <c r="B350" s="72">
        <v>43328</v>
      </c>
      <c r="C350" s="67" t="s">
        <v>1269</v>
      </c>
      <c r="D350" s="67" t="s">
        <v>519</v>
      </c>
      <c r="E350" s="76">
        <v>113.98</v>
      </c>
      <c r="F350" s="72"/>
      <c r="H350" s="76"/>
      <c r="I350" s="76">
        <f t="shared" si="14"/>
        <v>113.98</v>
      </c>
      <c r="J350" s="87"/>
    </row>
    <row r="351" spans="1:10" s="67" customFormat="1" x14ac:dyDescent="0.2">
      <c r="A351" s="90" t="s">
        <v>888</v>
      </c>
      <c r="B351" s="72">
        <v>43339</v>
      </c>
      <c r="C351" s="67" t="s">
        <v>1270</v>
      </c>
      <c r="D351" s="67" t="s">
        <v>1271</v>
      </c>
      <c r="E351" s="76">
        <v>3446.39</v>
      </c>
      <c r="F351" s="72">
        <v>43276</v>
      </c>
      <c r="G351" s="67" t="s">
        <v>1280</v>
      </c>
      <c r="H351" s="76">
        <v>3381.66</v>
      </c>
      <c r="I351" s="76">
        <f t="shared" si="14"/>
        <v>64.730000000000018</v>
      </c>
      <c r="J351" s="87"/>
    </row>
    <row r="352" spans="1:10" s="67" customFormat="1" x14ac:dyDescent="0.2">
      <c r="A352" s="67" t="s">
        <v>39</v>
      </c>
      <c r="B352" s="72">
        <v>43342</v>
      </c>
      <c r="C352" s="67" t="s">
        <v>1272</v>
      </c>
      <c r="D352" s="67" t="s">
        <v>519</v>
      </c>
      <c r="E352" s="76">
        <v>116.59</v>
      </c>
      <c r="F352" s="72"/>
      <c r="H352" s="76"/>
      <c r="I352" s="76">
        <f t="shared" si="14"/>
        <v>116.59</v>
      </c>
      <c r="J352" s="87"/>
    </row>
    <row r="353" spans="1:21" s="67" customFormat="1" x14ac:dyDescent="0.2">
      <c r="A353" s="67" t="s">
        <v>39</v>
      </c>
      <c r="B353" s="72">
        <v>43384</v>
      </c>
      <c r="C353" s="67" t="s">
        <v>1041</v>
      </c>
      <c r="D353" s="67" t="s">
        <v>1249</v>
      </c>
      <c r="E353" s="76">
        <v>6716.74</v>
      </c>
      <c r="F353" s="72">
        <v>43354</v>
      </c>
      <c r="G353" s="67" t="s">
        <v>1306</v>
      </c>
      <c r="H353" s="76">
        <v>6711.78</v>
      </c>
      <c r="I353" s="76">
        <f t="shared" si="14"/>
        <v>4.9600000000000364</v>
      </c>
      <c r="J353" s="87"/>
    </row>
    <row r="354" spans="1:21" s="67" customFormat="1" x14ac:dyDescent="0.2">
      <c r="A354" s="67" t="s">
        <v>888</v>
      </c>
      <c r="B354" s="72">
        <v>43375</v>
      </c>
      <c r="C354" s="67" t="s">
        <v>1289</v>
      </c>
      <c r="D354" s="67" t="s">
        <v>1284</v>
      </c>
      <c r="E354" s="76">
        <v>10105.4</v>
      </c>
      <c r="F354" s="72">
        <v>43371</v>
      </c>
      <c r="G354" s="67" t="s">
        <v>1305</v>
      </c>
      <c r="H354" s="76">
        <v>10105.4</v>
      </c>
      <c r="I354" s="76">
        <f t="shared" si="14"/>
        <v>0</v>
      </c>
      <c r="J354" s="87"/>
    </row>
    <row r="355" spans="1:21" s="67" customFormat="1" x14ac:dyDescent="0.2">
      <c r="A355" s="67" t="s">
        <v>888</v>
      </c>
      <c r="B355" s="72" t="s">
        <v>1248</v>
      </c>
      <c r="C355" s="67" t="s">
        <v>1248</v>
      </c>
      <c r="D355" s="67" t="s">
        <v>1285</v>
      </c>
      <c r="E355" s="76">
        <v>0</v>
      </c>
      <c r="F355" s="72">
        <v>43388</v>
      </c>
      <c r="G355" s="67" t="s">
        <v>1307</v>
      </c>
      <c r="H355" s="76">
        <v>715.6</v>
      </c>
      <c r="I355" s="76">
        <f t="shared" si="14"/>
        <v>-715.6</v>
      </c>
      <c r="J355" s="87"/>
    </row>
    <row r="356" spans="1:21" s="67" customFormat="1" x14ac:dyDescent="0.2">
      <c r="A356" s="67" t="s">
        <v>39</v>
      </c>
      <c r="B356" s="72">
        <v>43355</v>
      </c>
      <c r="C356" s="67" t="s">
        <v>1286</v>
      </c>
      <c r="D356" s="67" t="s">
        <v>519</v>
      </c>
      <c r="E356" s="76">
        <v>49.44</v>
      </c>
      <c r="F356" s="72"/>
      <c r="H356" s="76"/>
      <c r="I356" s="76">
        <f t="shared" si="14"/>
        <v>49.44</v>
      </c>
      <c r="J356" s="87"/>
    </row>
    <row r="357" spans="1:21" s="67" customFormat="1" x14ac:dyDescent="0.2">
      <c r="A357" s="67" t="s">
        <v>888</v>
      </c>
      <c r="B357" s="72">
        <v>43371</v>
      </c>
      <c r="C357" s="67" t="s">
        <v>1287</v>
      </c>
      <c r="D357" s="67" t="s">
        <v>1288</v>
      </c>
      <c r="E357" s="76">
        <v>233.43</v>
      </c>
      <c r="F357" s="72"/>
      <c r="H357" s="76"/>
      <c r="I357" s="76">
        <f t="shared" si="14"/>
        <v>233.43</v>
      </c>
      <c r="J357" s="87"/>
    </row>
    <row r="358" spans="1:21" s="67" customFormat="1" x14ac:dyDescent="0.2">
      <c r="A358" s="67" t="s">
        <v>888</v>
      </c>
      <c r="B358" s="72">
        <v>43384</v>
      </c>
      <c r="C358" s="67" t="s">
        <v>1290</v>
      </c>
      <c r="D358" s="67" t="s">
        <v>1135</v>
      </c>
      <c r="E358" s="76">
        <v>200</v>
      </c>
      <c r="F358" s="72"/>
      <c r="H358" s="76"/>
      <c r="I358" s="76">
        <f t="shared" ref="I358:I379" si="15">E358-H358</f>
        <v>200</v>
      </c>
      <c r="J358" s="87"/>
    </row>
    <row r="359" spans="1:21" s="67" customFormat="1" x14ac:dyDescent="0.2">
      <c r="A359" s="67" t="s">
        <v>39</v>
      </c>
      <c r="B359" s="72">
        <v>43390</v>
      </c>
      <c r="C359" s="67" t="s">
        <v>1291</v>
      </c>
      <c r="D359" s="67" t="s">
        <v>1292</v>
      </c>
      <c r="E359" s="76">
        <v>10172.01</v>
      </c>
      <c r="F359" s="72"/>
      <c r="H359" s="76"/>
      <c r="I359" s="76">
        <f t="shared" si="15"/>
        <v>10172.01</v>
      </c>
      <c r="J359" s="87"/>
    </row>
    <row r="360" spans="1:21" s="67" customFormat="1" x14ac:dyDescent="0.2">
      <c r="A360" s="67" t="s">
        <v>888</v>
      </c>
      <c r="B360" s="72">
        <v>43413</v>
      </c>
      <c r="C360" s="67" t="s">
        <v>1301</v>
      </c>
      <c r="D360" s="67" t="s">
        <v>1302</v>
      </c>
      <c r="E360" s="76">
        <v>342.51</v>
      </c>
      <c r="F360" s="72"/>
      <c r="H360" s="76"/>
      <c r="I360" s="76">
        <f t="shared" si="15"/>
        <v>342.51</v>
      </c>
      <c r="J360" s="87"/>
    </row>
    <row r="361" spans="1:21" s="67" customFormat="1" x14ac:dyDescent="0.2">
      <c r="A361" s="67" t="s">
        <v>888</v>
      </c>
      <c r="B361" s="72">
        <v>43413</v>
      </c>
      <c r="C361" s="67" t="s">
        <v>1301</v>
      </c>
      <c r="D361" s="67" t="s">
        <v>1303</v>
      </c>
      <c r="E361" s="76">
        <v>1258.72</v>
      </c>
      <c r="F361" s="72"/>
      <c r="H361" s="76"/>
      <c r="I361" s="76">
        <f t="shared" si="15"/>
        <v>1258.72</v>
      </c>
      <c r="J361" s="87"/>
    </row>
    <row r="362" spans="1:21" s="67" customFormat="1" x14ac:dyDescent="0.2">
      <c r="A362" s="67" t="s">
        <v>39</v>
      </c>
      <c r="B362" s="72">
        <v>43417</v>
      </c>
      <c r="C362" s="67" t="s">
        <v>1304</v>
      </c>
      <c r="D362" s="67" t="s">
        <v>916</v>
      </c>
      <c r="E362" s="76">
        <v>351.57</v>
      </c>
      <c r="F362" s="72"/>
      <c r="H362" s="76"/>
      <c r="I362" s="76">
        <f t="shared" si="15"/>
        <v>351.57</v>
      </c>
      <c r="J362" s="87"/>
    </row>
    <row r="363" spans="1:21" s="67" customFormat="1" x14ac:dyDescent="0.2">
      <c r="A363" s="67" t="s">
        <v>888</v>
      </c>
      <c r="B363" s="72">
        <v>43453</v>
      </c>
      <c r="C363" s="67" t="s">
        <v>1309</v>
      </c>
      <c r="D363" s="67" t="s">
        <v>1310</v>
      </c>
      <c r="E363" s="76">
        <v>13897</v>
      </c>
      <c r="F363" s="72"/>
      <c r="H363" s="76"/>
      <c r="I363" s="76">
        <f t="shared" si="15"/>
        <v>13897</v>
      </c>
      <c r="J363" s="87"/>
    </row>
    <row r="364" spans="1:21" s="67" customFormat="1" x14ac:dyDescent="0.2">
      <c r="A364" s="67" t="s">
        <v>888</v>
      </c>
      <c r="B364" s="72">
        <v>43448</v>
      </c>
      <c r="C364" s="67" t="s">
        <v>1322</v>
      </c>
      <c r="D364" s="67" t="s">
        <v>1135</v>
      </c>
      <c r="E364" s="76">
        <v>200</v>
      </c>
      <c r="F364" s="72"/>
      <c r="H364" s="76"/>
      <c r="I364" s="76">
        <f t="shared" si="15"/>
        <v>200</v>
      </c>
      <c r="J364" s="87"/>
    </row>
    <row r="365" spans="1:21" s="67" customFormat="1" ht="15" x14ac:dyDescent="0.25">
      <c r="A365" s="70" t="s">
        <v>888</v>
      </c>
      <c r="B365" s="74" t="s">
        <v>1033</v>
      </c>
      <c r="C365" s="70"/>
      <c r="D365" s="70"/>
      <c r="E365" s="75"/>
      <c r="F365" s="74">
        <v>43469</v>
      </c>
      <c r="G365" s="70" t="s">
        <v>1312</v>
      </c>
      <c r="H365" s="75">
        <v>1782.8</v>
      </c>
      <c r="I365" s="75">
        <f t="shared" si="15"/>
        <v>-1782.8</v>
      </c>
      <c r="J365" s="87"/>
      <c r="K365" s="95" t="s">
        <v>1368</v>
      </c>
      <c r="L365" s="95" t="s">
        <v>1369</v>
      </c>
      <c r="M365" s="95" t="s">
        <v>1370</v>
      </c>
      <c r="N365" s="95" t="s">
        <v>1371</v>
      </c>
      <c r="O365" s="95" t="s">
        <v>1372</v>
      </c>
      <c r="P365" s="95" t="s">
        <v>1373</v>
      </c>
      <c r="Q365" s="95" t="s">
        <v>1374</v>
      </c>
      <c r="R365" s="95" t="s">
        <v>1</v>
      </c>
      <c r="S365" s="95" t="s">
        <v>1375</v>
      </c>
      <c r="T365" s="95" t="s">
        <v>1376</v>
      </c>
      <c r="U365" s="95" t="s">
        <v>1377</v>
      </c>
    </row>
    <row r="366" spans="1:21" s="67" customFormat="1" ht="30" x14ac:dyDescent="0.25">
      <c r="A366" s="67" t="s">
        <v>888</v>
      </c>
      <c r="B366" s="72">
        <v>43473</v>
      </c>
      <c r="C366" s="67" t="s">
        <v>1316</v>
      </c>
      <c r="D366" s="67" t="s">
        <v>1317</v>
      </c>
      <c r="E366" s="76">
        <v>6774.85</v>
      </c>
      <c r="F366" s="72">
        <v>43515</v>
      </c>
      <c r="G366" s="67" t="s">
        <v>1329</v>
      </c>
      <c r="H366" s="76">
        <v>6774.85</v>
      </c>
      <c r="I366" s="76">
        <f t="shared" si="15"/>
        <v>0</v>
      </c>
      <c r="J366" s="87"/>
      <c r="K366" s="96" t="s">
        <v>1378</v>
      </c>
      <c r="L366" s="96" t="s">
        <v>1379</v>
      </c>
      <c r="M366" s="96" t="s">
        <v>1380</v>
      </c>
      <c r="N366" s="96" t="s">
        <v>1381</v>
      </c>
      <c r="O366" s="96" t="s">
        <v>1382</v>
      </c>
      <c r="P366" s="96" t="s">
        <v>1383</v>
      </c>
      <c r="Q366" s="96" t="s">
        <v>1384</v>
      </c>
      <c r="R366" s="96" t="s">
        <v>1385</v>
      </c>
      <c r="S366" s="96" t="s">
        <v>1386</v>
      </c>
      <c r="T366" s="97">
        <v>700.12</v>
      </c>
      <c r="U366" s="96" t="s">
        <v>1387</v>
      </c>
    </row>
    <row r="367" spans="1:21" s="67" customFormat="1" ht="30" x14ac:dyDescent="0.25">
      <c r="A367" s="67" t="s">
        <v>888</v>
      </c>
      <c r="B367" s="72">
        <v>43543</v>
      </c>
      <c r="C367" s="67" t="s">
        <v>1327</v>
      </c>
      <c r="D367" s="67" t="s">
        <v>1317</v>
      </c>
      <c r="E367" s="76">
        <v>48.34</v>
      </c>
      <c r="F367" s="72">
        <v>43515</v>
      </c>
      <c r="G367" s="67" t="s">
        <v>1329</v>
      </c>
      <c r="H367" s="76">
        <v>37.08</v>
      </c>
      <c r="I367" s="76">
        <f t="shared" si="15"/>
        <v>11.260000000000005</v>
      </c>
      <c r="J367" s="87"/>
      <c r="K367" s="96" t="s">
        <v>1378</v>
      </c>
      <c r="L367" s="96" t="s">
        <v>1388</v>
      </c>
      <c r="M367" s="96" t="s">
        <v>1389</v>
      </c>
      <c r="N367" s="96" t="s">
        <v>1381</v>
      </c>
      <c r="O367" s="96" t="s">
        <v>1382</v>
      </c>
      <c r="P367" s="96" t="s">
        <v>1390</v>
      </c>
      <c r="Q367" s="96" t="s">
        <v>1384</v>
      </c>
      <c r="R367" s="96" t="s">
        <v>1385</v>
      </c>
      <c r="S367" s="96" t="s">
        <v>1386</v>
      </c>
      <c r="T367" s="97">
        <v>1205.18</v>
      </c>
      <c r="U367" s="96" t="s">
        <v>1387</v>
      </c>
    </row>
    <row r="368" spans="1:21" s="67" customFormat="1" x14ac:dyDescent="0.2">
      <c r="A368" s="67" t="s">
        <v>888</v>
      </c>
      <c r="B368" s="72">
        <v>43473</v>
      </c>
      <c r="C368" s="67" t="s">
        <v>1318</v>
      </c>
      <c r="D368" s="67" t="s">
        <v>1319</v>
      </c>
      <c r="E368" s="76">
        <v>1951.21</v>
      </c>
      <c r="F368" s="72"/>
      <c r="H368" s="76"/>
      <c r="I368" s="76">
        <f t="shared" si="15"/>
        <v>1951.21</v>
      </c>
      <c r="J368" s="87"/>
    </row>
    <row r="369" spans="1:20" s="67" customFormat="1" x14ac:dyDescent="0.2">
      <c r="A369" s="67" t="s">
        <v>888</v>
      </c>
      <c r="B369" s="72" t="s">
        <v>1033</v>
      </c>
      <c r="E369" s="76"/>
      <c r="F369" s="72">
        <v>43515</v>
      </c>
      <c r="G369" s="67" t="s">
        <v>1331</v>
      </c>
      <c r="H369" s="76">
        <v>2988.16</v>
      </c>
      <c r="I369" s="76">
        <f t="shared" si="15"/>
        <v>-2988.16</v>
      </c>
      <c r="J369" s="87"/>
      <c r="T369" s="67">
        <f>SUM(T366:T368)</f>
        <v>1905.3000000000002</v>
      </c>
    </row>
    <row r="370" spans="1:20" s="67" customFormat="1" x14ac:dyDescent="0.2">
      <c r="A370" s="67" t="s">
        <v>888</v>
      </c>
      <c r="B370" s="72"/>
      <c r="E370" s="76"/>
      <c r="F370" s="72">
        <v>43542</v>
      </c>
      <c r="G370" s="67" t="s">
        <v>1341</v>
      </c>
      <c r="H370" s="76">
        <v>85.38</v>
      </c>
      <c r="I370" s="76">
        <f t="shared" si="15"/>
        <v>-85.38</v>
      </c>
      <c r="J370" s="87"/>
    </row>
    <row r="371" spans="1:20" s="67" customFormat="1" x14ac:dyDescent="0.2">
      <c r="A371" s="67" t="s">
        <v>888</v>
      </c>
      <c r="B371" s="72" t="s">
        <v>1033</v>
      </c>
      <c r="E371" s="76"/>
      <c r="F371" s="72">
        <v>43531</v>
      </c>
      <c r="G371" s="67" t="s">
        <v>1343</v>
      </c>
      <c r="H371" s="76">
        <v>1113.96</v>
      </c>
      <c r="I371" s="76">
        <f t="shared" si="15"/>
        <v>-1113.96</v>
      </c>
      <c r="J371" s="87"/>
    </row>
    <row r="372" spans="1:20" s="67" customFormat="1" x14ac:dyDescent="0.2">
      <c r="A372" s="67" t="s">
        <v>888</v>
      </c>
      <c r="B372" s="72">
        <v>43543</v>
      </c>
      <c r="C372" s="67" t="s">
        <v>1327</v>
      </c>
      <c r="D372" s="67" t="s">
        <v>1328</v>
      </c>
      <c r="E372" s="76">
        <v>3806.33</v>
      </c>
      <c r="F372" s="72">
        <v>43560</v>
      </c>
      <c r="G372" s="67" t="s">
        <v>1346</v>
      </c>
      <c r="H372" s="76">
        <v>3806.33</v>
      </c>
      <c r="I372" s="76">
        <f t="shared" si="15"/>
        <v>0</v>
      </c>
      <c r="J372" s="87"/>
    </row>
    <row r="373" spans="1:20" s="67" customFormat="1" x14ac:dyDescent="0.2">
      <c r="A373" s="67" t="s">
        <v>888</v>
      </c>
      <c r="B373" s="72">
        <v>43556</v>
      </c>
      <c r="C373" s="67" t="s">
        <v>1335</v>
      </c>
      <c r="D373" s="67" t="s">
        <v>1337</v>
      </c>
      <c r="E373" s="76">
        <v>2872.63</v>
      </c>
      <c r="F373" s="72">
        <v>43565</v>
      </c>
      <c r="G373" s="67" t="s">
        <v>1345</v>
      </c>
      <c r="H373" s="76">
        <v>2872.63</v>
      </c>
      <c r="I373" s="76">
        <f t="shared" si="15"/>
        <v>0</v>
      </c>
      <c r="J373" s="87"/>
    </row>
    <row r="374" spans="1:20" s="67" customFormat="1" x14ac:dyDescent="0.2">
      <c r="A374" s="67" t="s">
        <v>888</v>
      </c>
      <c r="B374" s="72">
        <v>43560</v>
      </c>
      <c r="C374" s="67" t="s">
        <v>1336</v>
      </c>
      <c r="D374" s="67" t="s">
        <v>1338</v>
      </c>
      <c r="E374" s="76">
        <v>761.54</v>
      </c>
      <c r="F374" s="72"/>
      <c r="H374" s="76"/>
      <c r="I374" s="76">
        <f t="shared" si="15"/>
        <v>761.54</v>
      </c>
      <c r="J374" s="87"/>
    </row>
    <row r="375" spans="1:20" s="67" customFormat="1" x14ac:dyDescent="0.2">
      <c r="A375" s="67" t="s">
        <v>888</v>
      </c>
      <c r="B375" s="72">
        <v>43560</v>
      </c>
      <c r="C375" s="67" t="s">
        <v>1336</v>
      </c>
      <c r="D375" s="67" t="s">
        <v>1135</v>
      </c>
      <c r="E375" s="76">
        <v>300</v>
      </c>
      <c r="F375" s="72"/>
      <c r="H375" s="76"/>
      <c r="I375" s="76">
        <f t="shared" si="15"/>
        <v>300</v>
      </c>
      <c r="J375" s="87"/>
    </row>
    <row r="376" spans="1:20" s="67" customFormat="1" x14ac:dyDescent="0.2">
      <c r="A376" s="67" t="s">
        <v>888</v>
      </c>
      <c r="B376" s="72"/>
      <c r="E376" s="76"/>
      <c r="F376" s="72">
        <v>43565</v>
      </c>
      <c r="G376" s="67" t="s">
        <v>1344</v>
      </c>
      <c r="H376" s="76">
        <v>5370.1</v>
      </c>
      <c r="I376" s="76">
        <f t="shared" si="15"/>
        <v>-5370.1</v>
      </c>
      <c r="J376" s="87"/>
    </row>
    <row r="377" spans="1:20" s="67" customFormat="1" x14ac:dyDescent="0.2">
      <c r="A377" s="67" t="s">
        <v>888</v>
      </c>
      <c r="B377" s="72" t="s">
        <v>1033</v>
      </c>
      <c r="E377" s="76"/>
      <c r="F377" s="72">
        <v>43585</v>
      </c>
      <c r="G377" s="67" t="s">
        <v>1367</v>
      </c>
      <c r="H377" s="76">
        <v>3692.1</v>
      </c>
      <c r="I377" s="76">
        <f t="shared" si="15"/>
        <v>-3692.1</v>
      </c>
      <c r="J377" s="87"/>
    </row>
    <row r="378" spans="1:20" s="67" customFormat="1" x14ac:dyDescent="0.2">
      <c r="A378" s="67" t="s">
        <v>39</v>
      </c>
      <c r="B378" s="72">
        <v>43643</v>
      </c>
      <c r="C378" s="67" t="s">
        <v>1349</v>
      </c>
      <c r="D378" s="67" t="s">
        <v>1350</v>
      </c>
      <c r="E378" s="76">
        <v>12447</v>
      </c>
      <c r="F378" s="72"/>
      <c r="H378" s="76"/>
      <c r="I378" s="76">
        <f t="shared" si="15"/>
        <v>12447</v>
      </c>
      <c r="J378" s="87"/>
    </row>
    <row r="379" spans="1:20" s="67" customFormat="1" x14ac:dyDescent="0.2">
      <c r="A379" s="67" t="s">
        <v>888</v>
      </c>
      <c r="B379" s="72">
        <v>43662</v>
      </c>
      <c r="C379" s="67" t="s">
        <v>1354</v>
      </c>
      <c r="D379" s="67" t="s">
        <v>1355</v>
      </c>
      <c r="E379" s="76">
        <v>8699.5</v>
      </c>
      <c r="F379" s="72"/>
      <c r="H379" s="76"/>
      <c r="I379" s="76">
        <f t="shared" si="15"/>
        <v>8699.5</v>
      </c>
      <c r="J379" s="87"/>
    </row>
    <row r="380" spans="1:20" s="67" customFormat="1" x14ac:dyDescent="0.2">
      <c r="A380" s="67" t="s">
        <v>888</v>
      </c>
      <c r="B380" s="72" t="s">
        <v>1033</v>
      </c>
      <c r="E380" s="76"/>
      <c r="F380" s="72">
        <v>43630</v>
      </c>
      <c r="G380" s="67" t="s">
        <v>1366</v>
      </c>
      <c r="H380" s="76">
        <v>5785.11</v>
      </c>
      <c r="I380" s="76">
        <f t="shared" ref="I380:I384" si="16">E380-H380</f>
        <v>-5785.11</v>
      </c>
      <c r="J380" s="87"/>
    </row>
    <row r="381" spans="1:20" s="67" customFormat="1" x14ac:dyDescent="0.2">
      <c r="A381" s="67" t="s">
        <v>888</v>
      </c>
      <c r="B381" s="72"/>
      <c r="E381" s="76"/>
      <c r="F381" s="72">
        <v>43671</v>
      </c>
      <c r="G381" s="67" t="s">
        <v>1364</v>
      </c>
      <c r="H381" s="76">
        <v>6232.76</v>
      </c>
      <c r="I381" s="76">
        <f t="shared" si="16"/>
        <v>-6232.76</v>
      </c>
      <c r="J381" s="87"/>
    </row>
    <row r="382" spans="1:20" s="67" customFormat="1" x14ac:dyDescent="0.2">
      <c r="A382" s="67" t="s">
        <v>888</v>
      </c>
      <c r="B382" s="72"/>
      <c r="E382" s="76"/>
      <c r="F382" s="72">
        <v>43682</v>
      </c>
      <c r="G382" s="67" t="s">
        <v>1365</v>
      </c>
      <c r="H382" s="76">
        <v>22234</v>
      </c>
      <c r="I382" s="76">
        <f t="shared" si="16"/>
        <v>-22234</v>
      </c>
      <c r="J382" s="87"/>
    </row>
    <row r="383" spans="1:20" s="67" customFormat="1" x14ac:dyDescent="0.2">
      <c r="A383" s="67" t="s">
        <v>888</v>
      </c>
      <c r="B383" s="72">
        <v>43721</v>
      </c>
      <c r="C383" s="67" t="s">
        <v>1360</v>
      </c>
      <c r="D383" s="67" t="s">
        <v>1361</v>
      </c>
      <c r="E383" s="76">
        <v>7060.6</v>
      </c>
      <c r="F383" s="72"/>
      <c r="H383" s="76"/>
      <c r="I383" s="76">
        <f t="shared" si="16"/>
        <v>7060.6</v>
      </c>
      <c r="J383" s="87"/>
    </row>
    <row r="384" spans="1:20" s="67" customFormat="1" x14ac:dyDescent="0.2">
      <c r="A384" s="70" t="s">
        <v>888</v>
      </c>
      <c r="B384" s="74"/>
      <c r="C384" s="70"/>
      <c r="D384" s="70"/>
      <c r="E384" s="75"/>
      <c r="F384" s="74">
        <v>43725</v>
      </c>
      <c r="G384" s="70" t="s">
        <v>1356</v>
      </c>
      <c r="H384" s="75">
        <v>2404.75</v>
      </c>
      <c r="I384" s="75">
        <f t="shared" si="16"/>
        <v>-2404.75</v>
      </c>
      <c r="J384" s="87"/>
    </row>
    <row r="385" spans="2:10" s="67" customFormat="1" ht="12" customHeight="1" x14ac:dyDescent="0.2">
      <c r="B385" s="72"/>
      <c r="E385" s="76"/>
      <c r="F385" s="72"/>
      <c r="H385" s="76"/>
      <c r="I385" s="76"/>
      <c r="J385" s="87"/>
    </row>
    <row r="386" spans="2:10" s="67" customFormat="1" x14ac:dyDescent="0.2">
      <c r="B386" s="72"/>
      <c r="E386" s="76"/>
      <c r="F386" s="72"/>
      <c r="H386" s="76"/>
      <c r="I386" s="76"/>
      <c r="J386" s="87"/>
    </row>
    <row r="387" spans="2:10" s="67" customFormat="1" x14ac:dyDescent="0.2">
      <c r="B387" s="72"/>
      <c r="F387" s="72"/>
      <c r="G387" s="89" t="s">
        <v>28</v>
      </c>
      <c r="H387" s="91"/>
      <c r="I387" s="91">
        <f>SUM(I176:I385)</f>
        <v>54624.049999999981</v>
      </c>
      <c r="J387" s="87"/>
    </row>
    <row r="388" spans="2:10" s="67" customFormat="1" x14ac:dyDescent="0.2">
      <c r="F388" s="72"/>
      <c r="H388" s="76"/>
      <c r="J388" s="87"/>
    </row>
    <row r="389" spans="2:10" s="67" customFormat="1" x14ac:dyDescent="0.2">
      <c r="F389" s="72"/>
      <c r="H389" s="76"/>
      <c r="J389" s="87"/>
    </row>
    <row r="390" spans="2:10" s="67" customFormat="1" x14ac:dyDescent="0.2">
      <c r="F390" s="72"/>
      <c r="H390" s="76"/>
      <c r="J390" s="87"/>
    </row>
    <row r="391" spans="2:10" s="67" customFormat="1" x14ac:dyDescent="0.2">
      <c r="F391" s="72"/>
      <c r="H391" s="76"/>
      <c r="J391" s="87"/>
    </row>
    <row r="392" spans="2:10" s="67" customFormat="1" x14ac:dyDescent="0.2">
      <c r="F392" s="72"/>
      <c r="H392" s="76"/>
      <c r="J392" s="87"/>
    </row>
  </sheetData>
  <autoFilter ref="A6:J377"/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pane ySplit="4" topLeftCell="A32" activePane="bottomLeft" state="frozen"/>
      <selection pane="bottomLeft" activeCell="G58" sqref="G58:H58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7.42578125" bestFit="1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1114</v>
      </c>
      <c r="H55" s="6">
        <v>1503</v>
      </c>
      <c r="I55" s="6">
        <f>E55-H55</f>
        <v>0</v>
      </c>
    </row>
    <row r="56" spans="1:9" x14ac:dyDescent="0.2">
      <c r="A56" s="26" t="s">
        <v>1044</v>
      </c>
      <c r="B56" s="7">
        <v>42562</v>
      </c>
      <c r="C56" s="26" t="s">
        <v>1043</v>
      </c>
      <c r="D56" s="26" t="s">
        <v>1045</v>
      </c>
      <c r="E56" s="6">
        <v>19539</v>
      </c>
      <c r="F56" s="12">
        <v>42767</v>
      </c>
      <c r="G56" s="26" t="s">
        <v>1115</v>
      </c>
      <c r="H56" s="6">
        <v>19539</v>
      </c>
      <c r="I56" s="6">
        <f>E56-H56</f>
        <v>0</v>
      </c>
    </row>
    <row r="57" spans="1:9" x14ac:dyDescent="0.2">
      <c r="A57" s="26" t="s">
        <v>1044</v>
      </c>
      <c r="B57" s="7">
        <v>43188</v>
      </c>
      <c r="C57" s="26" t="s">
        <v>1233</v>
      </c>
      <c r="D57" s="26" t="s">
        <v>1235</v>
      </c>
      <c r="E57" s="6">
        <v>497.65</v>
      </c>
      <c r="F57" s="12"/>
      <c r="G57" s="26" t="s">
        <v>1348</v>
      </c>
      <c r="I57" s="6">
        <f>E57-H57</f>
        <v>497.65</v>
      </c>
    </row>
    <row r="58" spans="1:9" x14ac:dyDescent="0.2">
      <c r="A58" s="26" t="s">
        <v>878</v>
      </c>
      <c r="B58" s="7">
        <v>43396</v>
      </c>
      <c r="C58" s="26" t="s">
        <v>1298</v>
      </c>
      <c r="D58" s="26" t="s">
        <v>1299</v>
      </c>
      <c r="E58" s="6">
        <v>8085</v>
      </c>
      <c r="F58" s="12">
        <v>43432</v>
      </c>
      <c r="G58" s="47" t="s">
        <v>1392</v>
      </c>
      <c r="H58" s="49">
        <v>8085</v>
      </c>
      <c r="I58" s="6">
        <f>E58-H58</f>
        <v>0</v>
      </c>
    </row>
    <row r="59" spans="1:9" x14ac:dyDescent="0.2">
      <c r="A59" s="26"/>
      <c r="B59" s="7"/>
      <c r="C59" s="26"/>
      <c r="D59" s="26"/>
      <c r="E59" s="6"/>
      <c r="F59" s="12"/>
    </row>
    <row r="60" spans="1:9" s="22" customFormat="1" x14ac:dyDescent="0.2">
      <c r="E60" s="24"/>
      <c r="F60" s="25"/>
      <c r="G60" s="22" t="s">
        <v>28</v>
      </c>
      <c r="H60" s="20"/>
      <c r="I60" s="20">
        <f>SUM(I6:I59)</f>
        <v>3831.5000000000005</v>
      </c>
    </row>
    <row r="61" spans="1:9" x14ac:dyDescent="0.2">
      <c r="F61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A7" workbookViewId="0">
      <selection activeCell="F44" sqref="F44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32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1033</v>
      </c>
    </row>
    <row r="18" spans="1:9" x14ac:dyDescent="0.2">
      <c r="B18" s="7"/>
      <c r="C18" s="26"/>
      <c r="D18" s="26"/>
      <c r="F18" s="7">
        <v>42879</v>
      </c>
      <c r="G18" s="26" t="s">
        <v>1151</v>
      </c>
      <c r="H18" s="10">
        <v>1305.2</v>
      </c>
      <c r="I18" s="6">
        <f>E16-H16-H17-H18-H19</f>
        <v>0</v>
      </c>
    </row>
    <row r="19" spans="1:9" x14ac:dyDescent="0.2">
      <c r="B19" s="7"/>
      <c r="C19" s="26"/>
      <c r="D19" s="26"/>
      <c r="F19" s="7">
        <v>43314</v>
      </c>
      <c r="G19" s="67" t="s">
        <v>1278</v>
      </c>
      <c r="H19" s="68">
        <v>4194.51</v>
      </c>
      <c r="I19" s="6"/>
    </row>
    <row r="20" spans="1:9" x14ac:dyDescent="0.2">
      <c r="A20" t="s">
        <v>48</v>
      </c>
      <c r="B20" s="7">
        <v>41702</v>
      </c>
      <c r="C20" s="26" t="s">
        <v>871</v>
      </c>
      <c r="D20" s="26" t="s">
        <v>873</v>
      </c>
      <c r="E20" s="10">
        <v>349.46</v>
      </c>
      <c r="F20" s="7">
        <v>42844</v>
      </c>
      <c r="G20" s="26" t="s">
        <v>1116</v>
      </c>
      <c r="H20" s="10">
        <v>349.46</v>
      </c>
      <c r="I20" s="6">
        <f t="shared" si="1"/>
        <v>0</v>
      </c>
    </row>
    <row r="21" spans="1:9" x14ac:dyDescent="0.2">
      <c r="A21" t="s">
        <v>48</v>
      </c>
      <c r="B21" s="7">
        <v>41793</v>
      </c>
      <c r="C21" s="26" t="s">
        <v>366</v>
      </c>
      <c r="D21" s="26" t="s">
        <v>891</v>
      </c>
      <c r="E21" s="10">
        <v>8466.5</v>
      </c>
      <c r="F21" s="7">
        <v>42121</v>
      </c>
      <c r="G21" t="s">
        <v>939</v>
      </c>
      <c r="H21" s="10">
        <v>6155</v>
      </c>
      <c r="I21" s="6">
        <f>E21-H21-H22</f>
        <v>0</v>
      </c>
    </row>
    <row r="22" spans="1:9" x14ac:dyDescent="0.2">
      <c r="B22" s="7"/>
      <c r="C22" s="26"/>
      <c r="D22" s="26"/>
      <c r="F22" s="7">
        <v>43314</v>
      </c>
      <c r="G22" s="67" t="s">
        <v>1278</v>
      </c>
      <c r="H22" s="68">
        <v>2311.5</v>
      </c>
      <c r="I22" s="6"/>
    </row>
    <row r="23" spans="1:9" x14ac:dyDescent="0.2">
      <c r="A23" t="s">
        <v>48</v>
      </c>
      <c r="B23" s="7">
        <v>41796</v>
      </c>
      <c r="C23" s="26" t="s">
        <v>367</v>
      </c>
      <c r="D23" s="26" t="s">
        <v>891</v>
      </c>
      <c r="E23" s="10">
        <v>324</v>
      </c>
      <c r="F23" s="7">
        <v>42844</v>
      </c>
      <c r="G23" s="67" t="s">
        <v>1116</v>
      </c>
      <c r="H23" s="68">
        <v>324</v>
      </c>
      <c r="I23" s="6">
        <f t="shared" si="1"/>
        <v>0</v>
      </c>
    </row>
    <row r="24" spans="1:9" x14ac:dyDescent="0.2">
      <c r="A24" s="26" t="s">
        <v>48</v>
      </c>
      <c r="B24" s="7">
        <v>42809</v>
      </c>
      <c r="C24" s="26" t="s">
        <v>1097</v>
      </c>
      <c r="D24" s="26" t="s">
        <v>1098</v>
      </c>
      <c r="E24" s="10">
        <v>2160.6999999999998</v>
      </c>
      <c r="F24" s="7">
        <v>42844</v>
      </c>
      <c r="G24" s="67" t="s">
        <v>1116</v>
      </c>
      <c r="H24" s="68">
        <v>1853.19</v>
      </c>
      <c r="I24" s="6">
        <f>E24-H24-H25</f>
        <v>0</v>
      </c>
    </row>
    <row r="25" spans="1:9" x14ac:dyDescent="0.2">
      <c r="A25" s="26"/>
      <c r="B25" s="7"/>
      <c r="C25" s="26"/>
      <c r="D25" s="26"/>
      <c r="F25" s="7">
        <v>43314</v>
      </c>
      <c r="G25" s="67" t="s">
        <v>1278</v>
      </c>
      <c r="H25" s="68">
        <v>307.51</v>
      </c>
      <c r="I25" s="6"/>
    </row>
    <row r="26" spans="1:9" x14ac:dyDescent="0.2">
      <c r="A26" s="26" t="s">
        <v>48</v>
      </c>
      <c r="B26" s="7">
        <v>42914</v>
      </c>
      <c r="C26" s="26" t="s">
        <v>1127</v>
      </c>
      <c r="D26" s="26" t="s">
        <v>1128</v>
      </c>
      <c r="E26" s="10">
        <v>1339.73</v>
      </c>
      <c r="F26" s="7">
        <v>43314</v>
      </c>
      <c r="G26" s="67" t="s">
        <v>1278</v>
      </c>
      <c r="H26" s="68">
        <v>1339.73</v>
      </c>
      <c r="I26" s="6">
        <f t="shared" si="1"/>
        <v>0</v>
      </c>
    </row>
    <row r="27" spans="1:9" x14ac:dyDescent="0.2">
      <c r="A27" s="26" t="s">
        <v>48</v>
      </c>
      <c r="B27" s="7">
        <v>42965</v>
      </c>
      <c r="C27" s="26" t="s">
        <v>1143</v>
      </c>
      <c r="D27" s="26" t="s">
        <v>1144</v>
      </c>
      <c r="E27" s="10">
        <v>3107.1</v>
      </c>
      <c r="F27" s="7">
        <v>43314</v>
      </c>
      <c r="G27" s="67" t="s">
        <v>1278</v>
      </c>
      <c r="H27" s="68">
        <v>3107.1</v>
      </c>
      <c r="I27" s="6">
        <f t="shared" si="1"/>
        <v>0</v>
      </c>
    </row>
    <row r="28" spans="1:9" x14ac:dyDescent="0.2">
      <c r="A28" s="26" t="s">
        <v>48</v>
      </c>
      <c r="B28" s="37">
        <v>43278</v>
      </c>
      <c r="C28" s="26" t="s">
        <v>1257</v>
      </c>
      <c r="D28" s="26" t="s">
        <v>1258</v>
      </c>
      <c r="E28" s="10">
        <v>2857.05</v>
      </c>
      <c r="F28" s="7">
        <v>43355</v>
      </c>
      <c r="G28" s="67" t="s">
        <v>1295</v>
      </c>
      <c r="H28" s="68">
        <v>2525.92</v>
      </c>
      <c r="I28" s="6">
        <f>E28-H28-H29</f>
        <v>0</v>
      </c>
    </row>
    <row r="29" spans="1:9" x14ac:dyDescent="0.2">
      <c r="A29" s="26"/>
      <c r="B29" s="37"/>
      <c r="C29" s="26"/>
      <c r="D29" s="26"/>
      <c r="F29" s="7">
        <v>43565</v>
      </c>
      <c r="G29" s="67" t="s">
        <v>1342</v>
      </c>
      <c r="H29" s="68">
        <v>331.13</v>
      </c>
      <c r="I29" s="6"/>
    </row>
    <row r="30" spans="1:9" x14ac:dyDescent="0.2">
      <c r="A30" s="26" t="s">
        <v>48</v>
      </c>
      <c r="B30" s="37">
        <v>43293</v>
      </c>
      <c r="C30" s="26" t="s">
        <v>1265</v>
      </c>
      <c r="D30" s="26" t="s">
        <v>1258</v>
      </c>
      <c r="E30" s="10">
        <v>2515</v>
      </c>
      <c r="F30" s="7">
        <v>43388</v>
      </c>
      <c r="G30" s="67" t="s">
        <v>1296</v>
      </c>
      <c r="H30" s="68">
        <v>1954.95</v>
      </c>
      <c r="I30" s="6">
        <f>E30-H30-H31</f>
        <v>0</v>
      </c>
    </row>
    <row r="31" spans="1:9" x14ac:dyDescent="0.2">
      <c r="A31" s="26"/>
      <c r="B31" s="37"/>
      <c r="C31" s="26"/>
      <c r="D31" s="26"/>
      <c r="F31" s="7">
        <v>43565</v>
      </c>
      <c r="G31" s="67" t="s">
        <v>1342</v>
      </c>
      <c r="H31" s="68">
        <v>560.04999999999995</v>
      </c>
      <c r="I31" s="6"/>
    </row>
    <row r="32" spans="1:9" x14ac:dyDescent="0.2">
      <c r="A32" s="26" t="s">
        <v>48</v>
      </c>
      <c r="B32" s="37">
        <v>43501</v>
      </c>
      <c r="C32" s="26" t="s">
        <v>179</v>
      </c>
      <c r="D32" s="26" t="s">
        <v>1321</v>
      </c>
      <c r="E32" s="10">
        <v>1379.59</v>
      </c>
      <c r="F32" s="7">
        <v>43565</v>
      </c>
      <c r="G32" s="67" t="s">
        <v>1342</v>
      </c>
      <c r="H32" s="68">
        <v>1379.59</v>
      </c>
      <c r="I32" s="6">
        <f t="shared" si="1"/>
        <v>0</v>
      </c>
    </row>
    <row r="33" spans="1:9" x14ac:dyDescent="0.2">
      <c r="A33" s="26"/>
      <c r="B33" s="37"/>
      <c r="C33" s="26"/>
      <c r="D33" s="26"/>
      <c r="F33" s="7"/>
      <c r="I33" s="6"/>
    </row>
    <row r="34" spans="1:9" x14ac:dyDescent="0.2">
      <c r="B34" s="7"/>
      <c r="C34" s="26"/>
      <c r="D34" s="26"/>
      <c r="I34" s="6"/>
    </row>
    <row r="35" spans="1:9" x14ac:dyDescent="0.2">
      <c r="B35" s="7"/>
    </row>
    <row r="36" spans="1:9" s="22" customFormat="1" x14ac:dyDescent="0.2">
      <c r="B36" s="7"/>
      <c r="E36" s="24"/>
      <c r="G36" s="22" t="s">
        <v>28</v>
      </c>
      <c r="H36" s="24"/>
      <c r="I36" s="20">
        <f>SUM(I6:I35)</f>
        <v>0</v>
      </c>
    </row>
    <row r="37" spans="1:9" x14ac:dyDescent="0.2">
      <c r="B37" s="7"/>
    </row>
    <row r="38" spans="1:9" x14ac:dyDescent="0.2">
      <c r="B38" s="7"/>
    </row>
    <row r="39" spans="1:9" x14ac:dyDescent="0.2">
      <c r="B39" s="7"/>
    </row>
    <row r="40" spans="1:9" x14ac:dyDescent="0.2">
      <c r="B40" s="7"/>
    </row>
    <row r="41" spans="1:9" x14ac:dyDescent="0.2">
      <c r="B41" s="7"/>
    </row>
    <row r="42" spans="1:9" x14ac:dyDescent="0.2">
      <c r="B42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7"/>
  <sheetViews>
    <sheetView topLeftCell="A52" zoomScaleNormal="100" workbookViewId="0">
      <selection activeCell="M81" sqref="M81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5" width="10.140625" bestFit="1" customWidth="1"/>
    <col min="6" max="6" width="10.140625" style="7" bestFit="1" customWidth="1"/>
    <col min="7" max="7" width="40.140625" customWidth="1"/>
    <col min="8" max="8" width="11.140625" style="10" customWidth="1"/>
    <col min="9" max="9" width="11.5703125" customWidth="1"/>
    <col min="13" max="13" width="10.140625" bestFit="1" customWidth="1"/>
  </cols>
  <sheetData>
    <row r="2" spans="1:13" x14ac:dyDescent="0.2">
      <c r="A2" s="19" t="s">
        <v>51</v>
      </c>
      <c r="B2" s="19"/>
      <c r="C2" s="19"/>
      <c r="D2" s="19"/>
      <c r="E2" s="19"/>
      <c r="F2" s="32"/>
      <c r="G2" s="19"/>
      <c r="H2" s="23"/>
      <c r="I2" s="23"/>
    </row>
    <row r="3" spans="1:13" x14ac:dyDescent="0.2">
      <c r="I3" s="10"/>
    </row>
    <row r="4" spans="1:13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6" t="s">
        <v>22</v>
      </c>
    </row>
    <row r="6" spans="1:13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13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  <c r="M7" s="6"/>
    </row>
    <row r="8" spans="1:13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13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13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13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13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13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13" x14ac:dyDescent="0.2">
      <c r="A14" s="5"/>
      <c r="B14" s="7"/>
      <c r="D14" s="8"/>
      <c r="E14" s="6"/>
      <c r="I14" s="6"/>
    </row>
    <row r="15" spans="1:13" x14ac:dyDescent="0.2">
      <c r="A15" s="5"/>
      <c r="B15" s="7"/>
      <c r="D15" s="8"/>
      <c r="E15" s="6"/>
      <c r="I15" s="6"/>
    </row>
    <row r="16" spans="1:13" x14ac:dyDescent="0.2">
      <c r="A16" s="53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2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>E20-H20-H21</f>
        <v>0</v>
      </c>
    </row>
    <row r="21" spans="1:9" x14ac:dyDescent="0.2">
      <c r="B21" s="7"/>
      <c r="D21" s="8"/>
      <c r="E21" s="6"/>
      <c r="F21" s="7">
        <v>43507</v>
      </c>
      <c r="G21" s="47" t="s">
        <v>1393</v>
      </c>
      <c r="H21" s="10">
        <v>587.22</v>
      </c>
      <c r="I21" s="6"/>
    </row>
    <row r="22" spans="1:9" x14ac:dyDescent="0.2">
      <c r="A22" t="s">
        <v>56</v>
      </c>
      <c r="B22" s="7">
        <v>39164</v>
      </c>
      <c r="C22" t="s">
        <v>221</v>
      </c>
      <c r="D22" s="8" t="s">
        <v>60</v>
      </c>
      <c r="E22" s="6">
        <v>3.9</v>
      </c>
      <c r="I22" s="6">
        <f t="shared" si="1"/>
        <v>3.9</v>
      </c>
    </row>
    <row r="23" spans="1:9" x14ac:dyDescent="0.2">
      <c r="A23" t="s">
        <v>265</v>
      </c>
      <c r="B23" s="7">
        <v>39240</v>
      </c>
      <c r="C23" t="s">
        <v>240</v>
      </c>
      <c r="D23" s="8" t="s">
        <v>241</v>
      </c>
      <c r="E23" s="6">
        <v>515.67999999999995</v>
      </c>
      <c r="F23" s="7">
        <v>41389</v>
      </c>
      <c r="G23" s="26" t="s">
        <v>772</v>
      </c>
      <c r="H23" s="10">
        <v>37</v>
      </c>
    </row>
    <row r="24" spans="1:9" x14ac:dyDescent="0.2">
      <c r="A24" t="s">
        <v>265</v>
      </c>
      <c r="B24" s="7"/>
      <c r="D24" s="8"/>
      <c r="E24" s="6"/>
      <c r="F24" s="7">
        <v>41554</v>
      </c>
      <c r="G24" s="26" t="s">
        <v>837</v>
      </c>
      <c r="H24" s="10">
        <v>478.68</v>
      </c>
      <c r="I24" s="6">
        <f>E23-H23-H24</f>
        <v>0</v>
      </c>
    </row>
    <row r="25" spans="1:9" x14ac:dyDescent="0.2">
      <c r="A25" t="s">
        <v>239</v>
      </c>
      <c r="B25" s="7">
        <v>39240</v>
      </c>
      <c r="C25" t="s">
        <v>240</v>
      </c>
      <c r="D25" s="8" t="s">
        <v>60</v>
      </c>
      <c r="E25" s="6">
        <v>2.5299999999999998</v>
      </c>
      <c r="F25" s="7">
        <v>43507</v>
      </c>
      <c r="G25" s="47" t="s">
        <v>1393</v>
      </c>
      <c r="H25" s="10">
        <v>2.5299999999999998</v>
      </c>
      <c r="I25" s="6">
        <f t="shared" si="1"/>
        <v>0</v>
      </c>
    </row>
    <row r="26" spans="1:9" x14ac:dyDescent="0.2">
      <c r="A26" s="5" t="s">
        <v>252</v>
      </c>
      <c r="B26" s="7">
        <v>39287</v>
      </c>
      <c r="C26" t="s">
        <v>245</v>
      </c>
      <c r="D26" s="8" t="s">
        <v>60</v>
      </c>
      <c r="E26" s="6">
        <v>55.2</v>
      </c>
      <c r="I26" s="6">
        <f t="shared" si="1"/>
        <v>55.2</v>
      </c>
    </row>
    <row r="27" spans="1:9" x14ac:dyDescent="0.2">
      <c r="A27" s="5" t="s">
        <v>265</v>
      </c>
      <c r="B27" s="7">
        <v>39372</v>
      </c>
      <c r="C27" t="s">
        <v>266</v>
      </c>
      <c r="D27" s="8" t="s">
        <v>267</v>
      </c>
      <c r="E27" s="6">
        <v>150</v>
      </c>
      <c r="F27" s="7">
        <v>43507</v>
      </c>
      <c r="G27" s="47" t="s">
        <v>1393</v>
      </c>
      <c r="H27" s="10">
        <v>150</v>
      </c>
      <c r="I27" s="6">
        <f t="shared" si="1"/>
        <v>0</v>
      </c>
    </row>
    <row r="28" spans="1:9" x14ac:dyDescent="0.2">
      <c r="A28" s="5" t="s">
        <v>265</v>
      </c>
      <c r="B28" s="7">
        <v>39407</v>
      </c>
      <c r="C28" t="s">
        <v>268</v>
      </c>
      <c r="D28" s="8" t="s">
        <v>267</v>
      </c>
      <c r="E28" s="6">
        <v>150</v>
      </c>
      <c r="F28" s="7">
        <v>43507</v>
      </c>
      <c r="G28" s="47" t="s">
        <v>1393</v>
      </c>
      <c r="H28" s="10">
        <v>150</v>
      </c>
      <c r="I28" s="6">
        <f t="shared" si="1"/>
        <v>0</v>
      </c>
    </row>
    <row r="29" spans="1:9" x14ac:dyDescent="0.2">
      <c r="A29" s="5" t="s">
        <v>265</v>
      </c>
      <c r="B29" s="7">
        <v>39796</v>
      </c>
      <c r="C29" t="s">
        <v>272</v>
      </c>
      <c r="D29" s="8" t="s">
        <v>267</v>
      </c>
      <c r="E29" s="6">
        <v>150</v>
      </c>
      <c r="F29" s="7">
        <v>43507</v>
      </c>
      <c r="G29" s="47" t="s">
        <v>1393</v>
      </c>
      <c r="H29" s="10">
        <v>150</v>
      </c>
      <c r="I29" s="6">
        <f t="shared" si="1"/>
        <v>0</v>
      </c>
    </row>
    <row r="30" spans="1:9" x14ac:dyDescent="0.2">
      <c r="A30" s="5" t="s">
        <v>265</v>
      </c>
      <c r="B30" s="7">
        <v>39477</v>
      </c>
      <c r="C30" t="s">
        <v>278</v>
      </c>
      <c r="D30" s="8" t="s">
        <v>267</v>
      </c>
      <c r="E30" s="6">
        <v>150</v>
      </c>
      <c r="F30" s="7">
        <v>43507</v>
      </c>
      <c r="G30" s="47" t="s">
        <v>1393</v>
      </c>
      <c r="H30" s="10">
        <v>150</v>
      </c>
      <c r="I30" s="6">
        <f t="shared" si="1"/>
        <v>0</v>
      </c>
    </row>
    <row r="31" spans="1:9" x14ac:dyDescent="0.2">
      <c r="A31" s="5" t="s">
        <v>265</v>
      </c>
      <c r="B31" s="7">
        <v>39493</v>
      </c>
      <c r="C31" t="s">
        <v>285</v>
      </c>
      <c r="D31" s="8" t="s">
        <v>267</v>
      </c>
      <c r="E31" s="6">
        <v>150</v>
      </c>
      <c r="F31" s="7">
        <v>43507</v>
      </c>
      <c r="G31" s="47" t="s">
        <v>1393</v>
      </c>
      <c r="H31" s="10">
        <v>150</v>
      </c>
      <c r="I31" s="6">
        <f t="shared" si="1"/>
        <v>0</v>
      </c>
    </row>
    <row r="32" spans="1:9" x14ac:dyDescent="0.2">
      <c r="A32" s="5" t="s">
        <v>265</v>
      </c>
      <c r="B32" s="7">
        <v>39526</v>
      </c>
      <c r="C32" t="s">
        <v>288</v>
      </c>
      <c r="D32" s="8" t="s">
        <v>267</v>
      </c>
      <c r="E32" s="6">
        <v>150</v>
      </c>
      <c r="F32" s="7">
        <v>43507</v>
      </c>
      <c r="G32" s="47" t="s">
        <v>1393</v>
      </c>
      <c r="H32" s="10">
        <v>150</v>
      </c>
      <c r="I32" s="6">
        <f t="shared" si="1"/>
        <v>0</v>
      </c>
    </row>
    <row r="33" spans="1:9" x14ac:dyDescent="0.2">
      <c r="A33" s="5" t="s">
        <v>297</v>
      </c>
      <c r="B33" s="7">
        <v>39581</v>
      </c>
      <c r="C33" t="s">
        <v>298</v>
      </c>
      <c r="D33" s="8" t="s">
        <v>267</v>
      </c>
      <c r="E33" s="6">
        <v>300</v>
      </c>
      <c r="F33" s="7">
        <v>43507</v>
      </c>
      <c r="G33" s="47" t="s">
        <v>1393</v>
      </c>
      <c r="H33" s="10">
        <v>300</v>
      </c>
      <c r="I33" s="6">
        <f t="shared" si="1"/>
        <v>0</v>
      </c>
    </row>
    <row r="34" spans="1:9" x14ac:dyDescent="0.2">
      <c r="A34" s="5" t="s">
        <v>297</v>
      </c>
      <c r="B34" s="7">
        <v>39647</v>
      </c>
      <c r="C34" t="s">
        <v>309</v>
      </c>
      <c r="D34" s="8" t="s">
        <v>311</v>
      </c>
      <c r="E34" s="6">
        <v>200</v>
      </c>
      <c r="F34" s="7">
        <v>41389</v>
      </c>
      <c r="G34" s="26" t="s">
        <v>772</v>
      </c>
      <c r="H34" s="10">
        <v>200</v>
      </c>
      <c r="I34" s="6">
        <f t="shared" si="1"/>
        <v>0</v>
      </c>
    </row>
    <row r="35" spans="1:9" x14ac:dyDescent="0.2">
      <c r="A35" t="s">
        <v>402</v>
      </c>
      <c r="B35" s="7">
        <v>40225</v>
      </c>
      <c r="C35" t="s">
        <v>403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40242</v>
      </c>
      <c r="C36" t="s">
        <v>406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402</v>
      </c>
      <c r="B37" s="7">
        <v>40303</v>
      </c>
      <c r="C37" t="s">
        <v>422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40336</v>
      </c>
      <c r="C38" t="s">
        <v>425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40380</v>
      </c>
      <c r="C39" t="s">
        <v>431</v>
      </c>
      <c r="D39" t="s">
        <v>404</v>
      </c>
      <c r="E39" s="6">
        <v>100</v>
      </c>
      <c r="F39" s="7">
        <v>41197</v>
      </c>
      <c r="G39" t="s">
        <v>711</v>
      </c>
      <c r="H39" s="10">
        <v>100</v>
      </c>
      <c r="I39" s="6">
        <f t="shared" si="1"/>
        <v>0</v>
      </c>
    </row>
    <row r="40" spans="1:9" x14ac:dyDescent="0.2">
      <c r="A40" t="s">
        <v>430</v>
      </c>
      <c r="B40" s="7">
        <v>40500</v>
      </c>
      <c r="C40" t="s">
        <v>451</v>
      </c>
      <c r="D40" t="s">
        <v>404</v>
      </c>
      <c r="E40" s="6">
        <v>101.41</v>
      </c>
      <c r="F40" s="7">
        <v>41197</v>
      </c>
      <c r="G40" t="s">
        <v>711</v>
      </c>
      <c r="H40" s="10">
        <v>101.41</v>
      </c>
      <c r="I40" s="6">
        <f t="shared" si="1"/>
        <v>0</v>
      </c>
    </row>
    <row r="41" spans="1:9" x14ac:dyDescent="0.2">
      <c r="A41" t="s">
        <v>430</v>
      </c>
      <c r="B41" s="7">
        <v>40519</v>
      </c>
      <c r="C41" t="s">
        <v>467</v>
      </c>
      <c r="D41" t="s">
        <v>468</v>
      </c>
      <c r="E41" s="6">
        <v>13892.69</v>
      </c>
      <c r="F41" s="7">
        <v>40689</v>
      </c>
      <c r="G41" t="s">
        <v>511</v>
      </c>
      <c r="H41" s="45">
        <v>13892.69</v>
      </c>
      <c r="I41" s="6">
        <f t="shared" si="1"/>
        <v>0</v>
      </c>
    </row>
    <row r="42" spans="1:9" x14ac:dyDescent="0.2">
      <c r="A42" t="s">
        <v>430</v>
      </c>
      <c r="B42" s="7">
        <v>40598</v>
      </c>
      <c r="C42" t="s">
        <v>478</v>
      </c>
      <c r="D42" t="s">
        <v>479</v>
      </c>
      <c r="E42" s="6">
        <v>8813.5</v>
      </c>
      <c r="F42" s="7">
        <v>40718</v>
      </c>
      <c r="G42" t="s">
        <v>517</v>
      </c>
      <c r="H42" s="45">
        <v>8813.5</v>
      </c>
      <c r="I42" s="6">
        <f t="shared" si="1"/>
        <v>0</v>
      </c>
    </row>
    <row r="43" spans="1:9" x14ac:dyDescent="0.2">
      <c r="A43" t="s">
        <v>430</v>
      </c>
      <c r="B43" s="7">
        <v>40669</v>
      </c>
      <c r="C43" t="s">
        <v>502</v>
      </c>
      <c r="D43" t="s">
        <v>503</v>
      </c>
      <c r="E43" s="30">
        <v>11221</v>
      </c>
      <c r="F43" s="7">
        <v>40854</v>
      </c>
      <c r="G43" t="s">
        <v>561</v>
      </c>
      <c r="H43" s="44">
        <v>3055.83</v>
      </c>
    </row>
    <row r="44" spans="1:9" x14ac:dyDescent="0.2">
      <c r="A44" t="s">
        <v>430</v>
      </c>
      <c r="B44" s="7"/>
      <c r="E44" s="30"/>
      <c r="F44" s="7">
        <v>41806</v>
      </c>
      <c r="G44" t="s">
        <v>900</v>
      </c>
      <c r="H44" s="44">
        <v>8165.17</v>
      </c>
      <c r="I44" s="6">
        <f>E43-H43-H44</f>
        <v>0</v>
      </c>
    </row>
    <row r="45" spans="1:9" x14ac:dyDescent="0.2">
      <c r="A45" t="s">
        <v>297</v>
      </c>
      <c r="B45" s="7">
        <v>40911</v>
      </c>
      <c r="C45" t="s">
        <v>585</v>
      </c>
      <c r="D45" t="s">
        <v>595</v>
      </c>
      <c r="E45" s="30">
        <v>4991.5</v>
      </c>
      <c r="F45" s="7">
        <v>41030</v>
      </c>
      <c r="G45" t="s">
        <v>664</v>
      </c>
      <c r="H45" s="44">
        <v>4991.5</v>
      </c>
      <c r="I45" s="6">
        <f>E45-H45</f>
        <v>0</v>
      </c>
    </row>
    <row r="46" spans="1:9" x14ac:dyDescent="0.2">
      <c r="A46" s="26" t="s">
        <v>402</v>
      </c>
      <c r="B46" s="7">
        <v>41135</v>
      </c>
      <c r="C46" s="26" t="s">
        <v>290</v>
      </c>
      <c r="D46" s="26" t="s">
        <v>683</v>
      </c>
      <c r="E46" s="6">
        <v>720.1</v>
      </c>
      <c r="F46" s="7">
        <v>41197</v>
      </c>
      <c r="G46" t="s">
        <v>711</v>
      </c>
      <c r="H46" s="10">
        <v>720.1</v>
      </c>
      <c r="I46" s="6">
        <f t="shared" ref="I46:I49" si="2">E46-H46</f>
        <v>0</v>
      </c>
    </row>
    <row r="47" spans="1:9" s="26" customFormat="1" x14ac:dyDescent="0.2">
      <c r="A47" s="26" t="s">
        <v>297</v>
      </c>
      <c r="B47" s="37">
        <v>40931</v>
      </c>
      <c r="C47" s="26" t="s">
        <v>599</v>
      </c>
      <c r="D47" s="26" t="s">
        <v>600</v>
      </c>
      <c r="E47" s="51">
        <v>605</v>
      </c>
      <c r="F47" s="7">
        <v>41554</v>
      </c>
      <c r="G47" s="26" t="s">
        <v>837</v>
      </c>
      <c r="H47" s="27">
        <v>605</v>
      </c>
      <c r="I47" s="6">
        <f t="shared" si="2"/>
        <v>0</v>
      </c>
    </row>
    <row r="48" spans="1:9" x14ac:dyDescent="0.2">
      <c r="A48" s="26" t="s">
        <v>402</v>
      </c>
      <c r="B48" s="7">
        <v>41282</v>
      </c>
      <c r="C48" s="26" t="s">
        <v>738</v>
      </c>
      <c r="D48" s="26" t="s">
        <v>739</v>
      </c>
      <c r="E48" s="51">
        <v>15012</v>
      </c>
      <c r="F48" s="7">
        <v>41389</v>
      </c>
      <c r="G48" s="26" t="s">
        <v>772</v>
      </c>
      <c r="H48" s="10">
        <v>15012</v>
      </c>
      <c r="I48" s="6">
        <f t="shared" si="2"/>
        <v>0</v>
      </c>
    </row>
    <row r="49" spans="1:9" x14ac:dyDescent="0.2">
      <c r="A49" s="26" t="s">
        <v>402</v>
      </c>
      <c r="B49" s="7">
        <v>41346</v>
      </c>
      <c r="C49" s="26" t="s">
        <v>763</v>
      </c>
      <c r="D49" s="26" t="s">
        <v>764</v>
      </c>
      <c r="E49" s="51">
        <v>950.71</v>
      </c>
      <c r="F49" s="7">
        <v>41375</v>
      </c>
      <c r="G49" s="26" t="s">
        <v>843</v>
      </c>
      <c r="H49" s="10">
        <v>950.71</v>
      </c>
      <c r="I49" s="6">
        <f t="shared" si="2"/>
        <v>0</v>
      </c>
    </row>
    <row r="50" spans="1:9" x14ac:dyDescent="0.2">
      <c r="A50" s="26" t="s">
        <v>265</v>
      </c>
      <c r="B50" s="7">
        <v>41408</v>
      </c>
      <c r="C50" s="26" t="s">
        <v>788</v>
      </c>
      <c r="D50" s="26" t="s">
        <v>789</v>
      </c>
      <c r="E50" s="51">
        <v>-100</v>
      </c>
      <c r="I50" s="6"/>
    </row>
    <row r="51" spans="1:9" x14ac:dyDescent="0.2">
      <c r="A51" s="26" t="s">
        <v>265</v>
      </c>
      <c r="B51" s="7">
        <v>41430</v>
      </c>
      <c r="C51" s="26" t="s">
        <v>790</v>
      </c>
      <c r="D51" s="26" t="s">
        <v>789</v>
      </c>
      <c r="E51" s="51">
        <v>100</v>
      </c>
      <c r="I51" s="6">
        <f>E50+E51</f>
        <v>0</v>
      </c>
    </row>
    <row r="52" spans="1:9" x14ac:dyDescent="0.2">
      <c r="A52" s="26" t="s">
        <v>265</v>
      </c>
      <c r="B52" s="7">
        <v>41473</v>
      </c>
      <c r="C52" s="26" t="s">
        <v>811</v>
      </c>
      <c r="D52" s="26" t="s">
        <v>812</v>
      </c>
      <c r="E52" s="51">
        <v>70.5</v>
      </c>
      <c r="F52" s="7">
        <v>41554</v>
      </c>
      <c r="G52" t="s">
        <v>837</v>
      </c>
      <c r="H52" s="10">
        <v>70.5</v>
      </c>
      <c r="I52" s="6">
        <f t="shared" ref="I52:I84" si="3">E52-H52</f>
        <v>0</v>
      </c>
    </row>
    <row r="53" spans="1:9" x14ac:dyDescent="0.2">
      <c r="A53" s="26" t="s">
        <v>265</v>
      </c>
      <c r="B53" s="7">
        <v>41502</v>
      </c>
      <c r="C53" s="26" t="s">
        <v>822</v>
      </c>
      <c r="D53" s="26"/>
      <c r="E53" s="51">
        <v>2262.0500000000002</v>
      </c>
      <c r="F53" s="7">
        <v>41554</v>
      </c>
      <c r="G53" t="s">
        <v>837</v>
      </c>
      <c r="H53" s="10">
        <v>2262.0500000000002</v>
      </c>
      <c r="I53" s="6">
        <f t="shared" si="3"/>
        <v>0</v>
      </c>
    </row>
    <row r="54" spans="1:9" x14ac:dyDescent="0.2">
      <c r="A54" s="8" t="s">
        <v>430</v>
      </c>
      <c r="B54" s="7">
        <v>41684</v>
      </c>
      <c r="C54" s="26" t="s">
        <v>864</v>
      </c>
      <c r="D54" s="26" t="s">
        <v>865</v>
      </c>
      <c r="E54" s="51">
        <v>517.38</v>
      </c>
      <c r="F54" s="7">
        <v>41722</v>
      </c>
      <c r="G54" t="s">
        <v>875</v>
      </c>
      <c r="H54" s="10">
        <v>517.38</v>
      </c>
      <c r="I54" s="6">
        <f t="shared" si="3"/>
        <v>0</v>
      </c>
    </row>
    <row r="55" spans="1:9" x14ac:dyDescent="0.2">
      <c r="A55" s="8" t="s">
        <v>430</v>
      </c>
      <c r="B55" s="7">
        <v>41803</v>
      </c>
      <c r="C55" s="26" t="s">
        <v>893</v>
      </c>
      <c r="D55" s="26" t="s">
        <v>894</v>
      </c>
      <c r="E55" s="6">
        <v>823.12</v>
      </c>
      <c r="F55" s="7">
        <v>43217</v>
      </c>
      <c r="G55" s="67" t="s">
        <v>1238</v>
      </c>
      <c r="H55" s="68">
        <v>823.12</v>
      </c>
      <c r="I55" s="6">
        <f t="shared" si="3"/>
        <v>0</v>
      </c>
    </row>
    <row r="56" spans="1:9" x14ac:dyDescent="0.2">
      <c r="A56" s="5" t="s">
        <v>430</v>
      </c>
      <c r="B56" s="7">
        <v>41873</v>
      </c>
      <c r="C56" s="26" t="s">
        <v>379</v>
      </c>
      <c r="D56" s="26" t="s">
        <v>905</v>
      </c>
      <c r="E56" s="6">
        <v>542.51</v>
      </c>
      <c r="F56" s="7">
        <v>41892</v>
      </c>
      <c r="G56" t="s">
        <v>910</v>
      </c>
      <c r="H56" s="68">
        <v>542.51</v>
      </c>
      <c r="I56" s="6">
        <f t="shared" si="3"/>
        <v>0</v>
      </c>
    </row>
    <row r="57" spans="1:9" x14ac:dyDescent="0.2">
      <c r="A57" s="5" t="s">
        <v>430</v>
      </c>
      <c r="B57" s="7">
        <v>41907</v>
      </c>
      <c r="C57" s="26" t="s">
        <v>908</v>
      </c>
      <c r="D57" s="26" t="s">
        <v>909</v>
      </c>
      <c r="E57" s="6">
        <v>16761</v>
      </c>
      <c r="F57" s="7">
        <v>43171</v>
      </c>
      <c r="G57" s="47" t="s">
        <v>1237</v>
      </c>
      <c r="H57" s="68">
        <v>7931.85</v>
      </c>
      <c r="I57" s="6">
        <f>E57-H57-H58</f>
        <v>0</v>
      </c>
    </row>
    <row r="58" spans="1:9" x14ac:dyDescent="0.2">
      <c r="A58" s="5" t="s">
        <v>430</v>
      </c>
      <c r="B58" s="7"/>
      <c r="C58" s="26"/>
      <c r="D58" s="26"/>
      <c r="E58" s="6"/>
      <c r="G58" s="47" t="s">
        <v>1236</v>
      </c>
      <c r="H58" s="68">
        <v>8829.15</v>
      </c>
      <c r="I58" s="6"/>
    </row>
    <row r="59" spans="1:9" x14ac:dyDescent="0.2">
      <c r="A59" s="40" t="s">
        <v>430</v>
      </c>
      <c r="B59" s="7">
        <v>42355</v>
      </c>
      <c r="C59" s="26" t="s">
        <v>987</v>
      </c>
      <c r="D59" s="26" t="s">
        <v>988</v>
      </c>
      <c r="E59" s="6">
        <v>50</v>
      </c>
      <c r="F59" s="7">
        <v>43217</v>
      </c>
      <c r="G59" s="67" t="s">
        <v>1238</v>
      </c>
      <c r="H59" s="68">
        <v>50</v>
      </c>
      <c r="I59" s="6">
        <f t="shared" si="3"/>
        <v>0</v>
      </c>
    </row>
    <row r="60" spans="1:9" x14ac:dyDescent="0.2">
      <c r="A60" s="40" t="s">
        <v>430</v>
      </c>
      <c r="B60" s="7">
        <v>42426</v>
      </c>
      <c r="C60" s="26" t="s">
        <v>1016</v>
      </c>
      <c r="D60" s="26" t="s">
        <v>988</v>
      </c>
      <c r="E60" s="6">
        <v>50</v>
      </c>
      <c r="F60" s="7">
        <v>43217</v>
      </c>
      <c r="G60" s="67" t="s">
        <v>1238</v>
      </c>
      <c r="H60" s="68">
        <v>50</v>
      </c>
      <c r="I60" s="6">
        <f t="shared" si="3"/>
        <v>0</v>
      </c>
    </row>
    <row r="61" spans="1:9" x14ac:dyDescent="0.2">
      <c r="A61" s="40" t="s">
        <v>430</v>
      </c>
      <c r="B61" s="7">
        <v>42473</v>
      </c>
      <c r="C61" s="26" t="s">
        <v>1032</v>
      </c>
      <c r="D61" s="26" t="s">
        <v>988</v>
      </c>
      <c r="E61" s="6">
        <v>50</v>
      </c>
      <c r="F61" s="7">
        <v>43217</v>
      </c>
      <c r="G61" s="67" t="s">
        <v>1238</v>
      </c>
      <c r="H61" s="68">
        <v>50</v>
      </c>
      <c r="I61" s="6">
        <f t="shared" si="3"/>
        <v>0</v>
      </c>
    </row>
    <row r="62" spans="1:9" x14ac:dyDescent="0.2">
      <c r="A62" s="40" t="s">
        <v>430</v>
      </c>
      <c r="B62" s="7">
        <v>42515</v>
      </c>
      <c r="C62" s="26" t="s">
        <v>1037</v>
      </c>
      <c r="D62" s="26" t="s">
        <v>988</v>
      </c>
      <c r="E62" s="6">
        <v>50</v>
      </c>
      <c r="F62" s="7">
        <v>43217</v>
      </c>
      <c r="G62" s="67" t="s">
        <v>1238</v>
      </c>
      <c r="H62" s="68">
        <v>50</v>
      </c>
      <c r="I62" s="6">
        <f t="shared" si="3"/>
        <v>0</v>
      </c>
    </row>
    <row r="63" spans="1:9" x14ac:dyDescent="0.2">
      <c r="A63" s="40" t="s">
        <v>430</v>
      </c>
      <c r="B63" s="7">
        <v>42549</v>
      </c>
      <c r="C63" s="26" t="s">
        <v>508</v>
      </c>
      <c r="D63" s="26" t="s">
        <v>988</v>
      </c>
      <c r="E63" s="6">
        <v>50</v>
      </c>
      <c r="F63" s="7">
        <v>43217</v>
      </c>
      <c r="G63" s="67" t="s">
        <v>1238</v>
      </c>
      <c r="H63" s="68">
        <v>50</v>
      </c>
      <c r="I63" s="6">
        <f t="shared" si="3"/>
        <v>0</v>
      </c>
    </row>
    <row r="64" spans="1:9" x14ac:dyDescent="0.2">
      <c r="A64" s="40" t="s">
        <v>430</v>
      </c>
      <c r="B64" s="7">
        <v>42585</v>
      </c>
      <c r="C64" s="26" t="s">
        <v>509</v>
      </c>
      <c r="D64" s="26" t="s">
        <v>988</v>
      </c>
      <c r="E64" s="6">
        <v>50</v>
      </c>
      <c r="F64" s="7">
        <v>43217</v>
      </c>
      <c r="G64" s="67" t="s">
        <v>1238</v>
      </c>
      <c r="H64" s="68">
        <v>50</v>
      </c>
      <c r="I64" s="6">
        <f t="shared" si="3"/>
        <v>0</v>
      </c>
    </row>
    <row r="65" spans="1:9" x14ac:dyDescent="0.2">
      <c r="A65" s="40" t="s">
        <v>430</v>
      </c>
      <c r="B65" s="7">
        <v>42590</v>
      </c>
      <c r="C65" s="26" t="s">
        <v>506</v>
      </c>
      <c r="D65" s="26" t="s">
        <v>1063</v>
      </c>
      <c r="E65" s="6">
        <v>803</v>
      </c>
      <c r="F65" s="7">
        <v>43217</v>
      </c>
      <c r="G65" s="67" t="s">
        <v>1238</v>
      </c>
      <c r="H65" s="68">
        <v>803</v>
      </c>
      <c r="I65" s="6">
        <f t="shared" si="3"/>
        <v>0</v>
      </c>
    </row>
    <row r="66" spans="1:9" s="47" customFormat="1" x14ac:dyDescent="0.2">
      <c r="A66" s="66" t="s">
        <v>430</v>
      </c>
      <c r="B66" s="48">
        <v>42646</v>
      </c>
      <c r="C66" s="67" t="s">
        <v>33</v>
      </c>
      <c r="D66" s="67" t="s">
        <v>988</v>
      </c>
      <c r="E66" s="49">
        <v>50</v>
      </c>
      <c r="F66" s="7">
        <v>43217</v>
      </c>
      <c r="G66" s="67" t="s">
        <v>1238</v>
      </c>
      <c r="H66" s="68">
        <v>50</v>
      </c>
      <c r="I66" s="49">
        <f t="shared" si="3"/>
        <v>0</v>
      </c>
    </row>
    <row r="67" spans="1:9" s="47" customFormat="1" x14ac:dyDescent="0.2">
      <c r="A67" s="66" t="s">
        <v>430</v>
      </c>
      <c r="B67" s="48">
        <v>42790</v>
      </c>
      <c r="C67" s="67" t="s">
        <v>1089</v>
      </c>
      <c r="D67" s="67" t="s">
        <v>988</v>
      </c>
      <c r="E67" s="49">
        <v>50</v>
      </c>
      <c r="F67" s="7">
        <v>43217</v>
      </c>
      <c r="G67" s="67" t="s">
        <v>1238</v>
      </c>
      <c r="H67" s="68">
        <v>50</v>
      </c>
      <c r="I67" s="49">
        <f t="shared" si="3"/>
        <v>0</v>
      </c>
    </row>
    <row r="68" spans="1:9" x14ac:dyDescent="0.2">
      <c r="A68" s="69" t="s">
        <v>430</v>
      </c>
      <c r="B68" s="7">
        <v>42790</v>
      </c>
      <c r="C68" s="67" t="s">
        <v>1089</v>
      </c>
      <c r="D68" s="38" t="s">
        <v>1090</v>
      </c>
      <c r="E68" s="6">
        <v>1019</v>
      </c>
      <c r="F68" s="7">
        <v>43217</v>
      </c>
      <c r="G68" s="67" t="s">
        <v>1238</v>
      </c>
      <c r="H68" s="10">
        <v>1019</v>
      </c>
      <c r="I68" s="6">
        <f t="shared" si="3"/>
        <v>0</v>
      </c>
    </row>
    <row r="69" spans="1:9" x14ac:dyDescent="0.2">
      <c r="A69" s="69" t="s">
        <v>430</v>
      </c>
      <c r="B69" s="7">
        <v>42835</v>
      </c>
      <c r="C69" s="67" t="s">
        <v>1101</v>
      </c>
      <c r="D69" s="38" t="s">
        <v>988</v>
      </c>
      <c r="E69" s="6">
        <v>50</v>
      </c>
      <c r="F69" s="7">
        <v>43217</v>
      </c>
      <c r="G69" s="67" t="s">
        <v>1238</v>
      </c>
      <c r="H69" s="10">
        <v>50</v>
      </c>
      <c r="I69" s="6">
        <f t="shared" si="3"/>
        <v>0</v>
      </c>
    </row>
    <row r="70" spans="1:9" x14ac:dyDescent="0.2">
      <c r="A70" s="69" t="s">
        <v>430</v>
      </c>
      <c r="B70" s="7">
        <v>42873</v>
      </c>
      <c r="C70" s="67" t="s">
        <v>1118</v>
      </c>
      <c r="D70" s="38" t="s">
        <v>988</v>
      </c>
      <c r="E70" s="6">
        <v>50</v>
      </c>
      <c r="F70" s="7">
        <v>43217</v>
      </c>
      <c r="G70" s="67" t="s">
        <v>1238</v>
      </c>
      <c r="H70" s="10">
        <v>50</v>
      </c>
      <c r="I70" s="6">
        <f t="shared" si="3"/>
        <v>0</v>
      </c>
    </row>
    <row r="71" spans="1:9" x14ac:dyDescent="0.2">
      <c r="A71" s="69" t="s">
        <v>265</v>
      </c>
      <c r="B71" s="7">
        <v>42873</v>
      </c>
      <c r="C71" s="67" t="s">
        <v>1118</v>
      </c>
      <c r="D71" s="38" t="s">
        <v>1119</v>
      </c>
      <c r="E71" s="6">
        <v>200</v>
      </c>
      <c r="F71" s="7">
        <v>43507</v>
      </c>
      <c r="G71" s="47" t="s">
        <v>1393</v>
      </c>
      <c r="H71" s="10">
        <v>200</v>
      </c>
      <c r="I71" s="6">
        <f t="shared" si="3"/>
        <v>0</v>
      </c>
    </row>
    <row r="72" spans="1:9" x14ac:dyDescent="0.2">
      <c r="A72" s="69" t="s">
        <v>430</v>
      </c>
      <c r="B72" s="7">
        <v>42914</v>
      </c>
      <c r="C72" s="67" t="s">
        <v>1125</v>
      </c>
      <c r="D72" s="38" t="s">
        <v>988</v>
      </c>
      <c r="E72" s="6">
        <v>50</v>
      </c>
      <c r="F72" s="7">
        <v>43217</v>
      </c>
      <c r="G72" s="67" t="s">
        <v>1238</v>
      </c>
      <c r="H72" s="10">
        <v>50</v>
      </c>
      <c r="I72" s="6">
        <f t="shared" si="3"/>
        <v>0</v>
      </c>
    </row>
    <row r="73" spans="1:9" x14ac:dyDescent="0.2">
      <c r="A73" s="69" t="s">
        <v>430</v>
      </c>
      <c r="B73" s="7">
        <v>42972</v>
      </c>
      <c r="C73" s="67" t="s">
        <v>1146</v>
      </c>
      <c r="D73" s="38" t="s">
        <v>1147</v>
      </c>
      <c r="E73" s="6">
        <v>8018</v>
      </c>
      <c r="G73" s="47" t="s">
        <v>1236</v>
      </c>
      <c r="H73" s="10">
        <v>5006.7</v>
      </c>
      <c r="I73" s="6">
        <f>E73-H73-H74</f>
        <v>0</v>
      </c>
    </row>
    <row r="74" spans="1:9" x14ac:dyDescent="0.2">
      <c r="A74" s="69" t="s">
        <v>430</v>
      </c>
      <c r="B74" s="7"/>
      <c r="C74" s="67"/>
      <c r="D74" s="38"/>
      <c r="E74" s="6"/>
      <c r="F74" s="48">
        <v>43237</v>
      </c>
      <c r="G74" s="67" t="s">
        <v>1246</v>
      </c>
      <c r="H74" s="68">
        <v>3011.3</v>
      </c>
      <c r="I74" s="6"/>
    </row>
    <row r="75" spans="1:9" x14ac:dyDescent="0.2">
      <c r="A75" s="69" t="s">
        <v>430</v>
      </c>
      <c r="B75" s="7">
        <v>42972</v>
      </c>
      <c r="C75" s="67" t="s">
        <v>1146</v>
      </c>
      <c r="D75" s="38" t="s">
        <v>1147</v>
      </c>
      <c r="E75" s="6">
        <v>867.04</v>
      </c>
      <c r="F75" s="48">
        <v>43217</v>
      </c>
      <c r="G75" s="67" t="s">
        <v>1238</v>
      </c>
      <c r="H75" s="68">
        <v>867.04</v>
      </c>
      <c r="I75" s="6">
        <f t="shared" si="3"/>
        <v>0</v>
      </c>
    </row>
    <row r="76" spans="1:9" x14ac:dyDescent="0.2">
      <c r="A76" s="69" t="s">
        <v>430</v>
      </c>
      <c r="B76" s="7">
        <v>43011</v>
      </c>
      <c r="C76" s="67" t="s">
        <v>1161</v>
      </c>
      <c r="D76" s="38" t="s">
        <v>988</v>
      </c>
      <c r="E76" s="6">
        <v>50</v>
      </c>
      <c r="F76" s="48">
        <v>43217</v>
      </c>
      <c r="G76" s="67" t="s">
        <v>1238</v>
      </c>
      <c r="H76" s="68">
        <v>50</v>
      </c>
      <c r="I76" s="6">
        <f t="shared" si="3"/>
        <v>0</v>
      </c>
    </row>
    <row r="77" spans="1:9" x14ac:dyDescent="0.2">
      <c r="A77" s="69" t="s">
        <v>430</v>
      </c>
      <c r="B77" s="7">
        <v>43024</v>
      </c>
      <c r="C77" s="67" t="s">
        <v>1164</v>
      </c>
      <c r="D77" s="38" t="s">
        <v>1165</v>
      </c>
      <c r="E77" s="6">
        <v>677.4</v>
      </c>
      <c r="F77" s="48">
        <v>43053</v>
      </c>
      <c r="G77" s="47" t="s">
        <v>1183</v>
      </c>
      <c r="H77" s="68">
        <v>432</v>
      </c>
      <c r="I77" s="6">
        <f>E77-H77-H78</f>
        <v>0</v>
      </c>
    </row>
    <row r="78" spans="1:9" x14ac:dyDescent="0.2">
      <c r="A78" s="69" t="s">
        <v>430</v>
      </c>
      <c r="B78" s="7"/>
      <c r="C78" s="67"/>
      <c r="D78" s="38"/>
      <c r="E78" s="6"/>
      <c r="F78" s="48">
        <v>43217</v>
      </c>
      <c r="G78" s="67" t="s">
        <v>1238</v>
      </c>
      <c r="H78" s="68">
        <v>245.4</v>
      </c>
      <c r="I78" s="6" t="s">
        <v>1033</v>
      </c>
    </row>
    <row r="79" spans="1:9" x14ac:dyDescent="0.2">
      <c r="A79" s="69" t="s">
        <v>430</v>
      </c>
      <c r="B79" s="7">
        <v>43066</v>
      </c>
      <c r="C79" s="67" t="s">
        <v>1173</v>
      </c>
      <c r="D79" s="38" t="s">
        <v>988</v>
      </c>
      <c r="E79" s="6">
        <v>50</v>
      </c>
      <c r="F79" s="48">
        <v>43217</v>
      </c>
      <c r="G79" s="67" t="s">
        <v>1238</v>
      </c>
      <c r="H79" s="68">
        <v>21.44</v>
      </c>
      <c r="I79" s="6">
        <f>E79-H79-H80</f>
        <v>0</v>
      </c>
    </row>
    <row r="80" spans="1:9" x14ac:dyDescent="0.2">
      <c r="A80" s="69"/>
      <c r="B80" s="7"/>
      <c r="C80" s="67"/>
      <c r="D80" s="38"/>
      <c r="E80" s="6"/>
      <c r="F80" s="48">
        <v>43237</v>
      </c>
      <c r="G80" s="67" t="s">
        <v>1246</v>
      </c>
      <c r="H80" s="68">
        <v>28.56</v>
      </c>
      <c r="I80" s="6"/>
    </row>
    <row r="81" spans="1:10" x14ac:dyDescent="0.2">
      <c r="A81" s="69" t="s">
        <v>430</v>
      </c>
      <c r="B81" s="7">
        <v>43077</v>
      </c>
      <c r="C81" s="67" t="s">
        <v>1178</v>
      </c>
      <c r="D81" s="38" t="s">
        <v>1179</v>
      </c>
      <c r="E81" s="6">
        <v>415</v>
      </c>
      <c r="F81" s="48">
        <v>43237</v>
      </c>
      <c r="G81" s="67" t="s">
        <v>1246</v>
      </c>
      <c r="H81" s="68">
        <v>415</v>
      </c>
      <c r="I81" s="6">
        <f t="shared" si="3"/>
        <v>0</v>
      </c>
    </row>
    <row r="82" spans="1:10" x14ac:dyDescent="0.2">
      <c r="A82" s="69" t="s">
        <v>430</v>
      </c>
      <c r="B82" s="7">
        <v>43154</v>
      </c>
      <c r="C82" s="67" t="s">
        <v>756</v>
      </c>
      <c r="D82" s="38" t="s">
        <v>1205</v>
      </c>
      <c r="E82" s="6">
        <v>100</v>
      </c>
      <c r="F82" s="48">
        <v>43237</v>
      </c>
      <c r="G82" s="67" t="s">
        <v>1246</v>
      </c>
      <c r="H82" s="68">
        <v>100</v>
      </c>
      <c r="I82" s="6">
        <f t="shared" si="3"/>
        <v>0</v>
      </c>
    </row>
    <row r="83" spans="1:10" s="47" customFormat="1" x14ac:dyDescent="0.2">
      <c r="A83" s="69" t="s">
        <v>430</v>
      </c>
      <c r="B83" s="48">
        <v>43164</v>
      </c>
      <c r="C83" s="67" t="s">
        <v>1197</v>
      </c>
      <c r="D83" s="71" t="s">
        <v>1198</v>
      </c>
      <c r="E83" s="49">
        <v>13214</v>
      </c>
      <c r="F83" s="48">
        <v>43217</v>
      </c>
      <c r="G83" s="67" t="s">
        <v>1238</v>
      </c>
      <c r="H83" s="68">
        <v>13214</v>
      </c>
      <c r="I83" s="49">
        <f t="shared" si="3"/>
        <v>0</v>
      </c>
    </row>
    <row r="84" spans="1:10" s="47" customFormat="1" x14ac:dyDescent="0.2">
      <c r="A84" s="69" t="s">
        <v>430</v>
      </c>
      <c r="B84" s="48">
        <v>43293</v>
      </c>
      <c r="C84" s="67" t="s">
        <v>1265</v>
      </c>
      <c r="D84" s="71" t="s">
        <v>1266</v>
      </c>
      <c r="E84" s="49">
        <v>4806</v>
      </c>
      <c r="F84" s="48">
        <v>43481</v>
      </c>
      <c r="G84" s="67" t="s">
        <v>1324</v>
      </c>
      <c r="H84" s="68">
        <v>4806</v>
      </c>
      <c r="I84" s="49">
        <f t="shared" si="3"/>
        <v>0</v>
      </c>
    </row>
    <row r="85" spans="1:10" s="47" customFormat="1" x14ac:dyDescent="0.2">
      <c r="A85" s="69" t="s">
        <v>430</v>
      </c>
      <c r="B85" s="48">
        <v>43293</v>
      </c>
      <c r="C85" s="67" t="s">
        <v>1265</v>
      </c>
      <c r="D85" s="71" t="s">
        <v>1266</v>
      </c>
      <c r="E85" s="49">
        <v>8907</v>
      </c>
      <c r="F85" s="48">
        <v>43481</v>
      </c>
      <c r="G85" s="67" t="s">
        <v>1324</v>
      </c>
      <c r="H85" s="68">
        <v>2073.0500000000002</v>
      </c>
      <c r="I85" s="49">
        <f>E85-H85-H86</f>
        <v>0</v>
      </c>
    </row>
    <row r="86" spans="1:10" s="47" customFormat="1" x14ac:dyDescent="0.2">
      <c r="A86" s="69"/>
      <c r="B86" s="48"/>
      <c r="C86" s="67"/>
      <c r="D86" s="71"/>
      <c r="E86" s="49"/>
      <c r="F86" s="48"/>
      <c r="G86" s="67" t="s">
        <v>1325</v>
      </c>
      <c r="H86" s="68">
        <v>6833.95</v>
      </c>
      <c r="I86" s="49" t="s">
        <v>1033</v>
      </c>
    </row>
    <row r="87" spans="1:10" s="47" customFormat="1" x14ac:dyDescent="0.2">
      <c r="A87" s="69" t="s">
        <v>1293</v>
      </c>
      <c r="B87" s="48">
        <v>43371</v>
      </c>
      <c r="C87" s="67" t="s">
        <v>1313</v>
      </c>
      <c r="D87" s="71" t="s">
        <v>1294</v>
      </c>
      <c r="E87" s="49">
        <v>1944.15</v>
      </c>
      <c r="F87" s="48"/>
      <c r="H87" s="68"/>
      <c r="I87" s="49">
        <f t="shared" ref="I87:I88" si="4">E87-H87</f>
        <v>1944.15</v>
      </c>
    </row>
    <row r="88" spans="1:10" s="47" customFormat="1" x14ac:dyDescent="0.2">
      <c r="A88" s="69" t="s">
        <v>265</v>
      </c>
      <c r="B88" s="48">
        <v>43473</v>
      </c>
      <c r="C88" s="67" t="s">
        <v>1314</v>
      </c>
      <c r="D88" s="71" t="s">
        <v>1315</v>
      </c>
      <c r="E88" s="49">
        <v>5707.75</v>
      </c>
      <c r="F88" s="48">
        <v>43671</v>
      </c>
      <c r="G88" s="47" t="s">
        <v>1359</v>
      </c>
      <c r="H88" s="68">
        <v>5707.75</v>
      </c>
      <c r="I88" s="49">
        <f t="shared" si="4"/>
        <v>0</v>
      </c>
    </row>
    <row r="89" spans="1:10" x14ac:dyDescent="0.2">
      <c r="A89" s="69" t="s">
        <v>430</v>
      </c>
      <c r="B89" s="48">
        <v>43556</v>
      </c>
      <c r="C89" s="67" t="s">
        <v>1339</v>
      </c>
      <c r="D89" s="71" t="s">
        <v>1332</v>
      </c>
      <c r="E89" s="49">
        <v>9874.3700000000008</v>
      </c>
      <c r="F89" s="48">
        <v>43542</v>
      </c>
      <c r="G89" s="67" t="s">
        <v>1333</v>
      </c>
      <c r="H89" s="68">
        <v>9292.23</v>
      </c>
      <c r="I89" s="49">
        <f>E89-H89-H90</f>
        <v>1.2505552149377763E-12</v>
      </c>
    </row>
    <row r="90" spans="1:10" x14ac:dyDescent="0.2">
      <c r="A90" s="69" t="s">
        <v>430</v>
      </c>
      <c r="B90" s="48">
        <v>43566</v>
      </c>
      <c r="C90" s="67"/>
      <c r="D90" s="71"/>
      <c r="E90" s="49" t="s">
        <v>1033</v>
      </c>
      <c r="F90" s="48">
        <v>43566</v>
      </c>
      <c r="G90" s="47" t="s">
        <v>1394</v>
      </c>
      <c r="H90" s="68">
        <v>582.14</v>
      </c>
      <c r="I90" s="49"/>
    </row>
    <row r="91" spans="1:10" x14ac:dyDescent="0.2">
      <c r="A91" s="69" t="s">
        <v>430</v>
      </c>
      <c r="B91" s="7">
        <v>43721</v>
      </c>
      <c r="C91" s="67" t="s">
        <v>1362</v>
      </c>
      <c r="D91" s="38" t="s">
        <v>1363</v>
      </c>
      <c r="E91" s="6">
        <v>416.4</v>
      </c>
      <c r="I91" s="49">
        <f>E91-H91</f>
        <v>416.4</v>
      </c>
    </row>
    <row r="92" spans="1:10" x14ac:dyDescent="0.2">
      <c r="A92" s="69"/>
      <c r="B92" s="7"/>
      <c r="C92" s="67"/>
      <c r="D92" s="38"/>
      <c r="E92" s="6"/>
      <c r="I92" s="6"/>
    </row>
    <row r="93" spans="1:10" x14ac:dyDescent="0.2">
      <c r="A93" s="69"/>
      <c r="B93" s="7"/>
      <c r="C93" s="67"/>
      <c r="D93" s="38"/>
      <c r="E93" s="6"/>
      <c r="I93" s="6"/>
    </row>
    <row r="94" spans="1:10" x14ac:dyDescent="0.2">
      <c r="A94" s="5"/>
      <c r="B94" s="7"/>
      <c r="D94" s="8"/>
      <c r="E94" s="6"/>
      <c r="G94" s="26" t="s">
        <v>28</v>
      </c>
      <c r="H94" s="27"/>
      <c r="I94" s="51">
        <f>SUM(I6:I91)</f>
        <v>2420.9400000000014</v>
      </c>
      <c r="J94" s="26"/>
    </row>
    <row r="95" spans="1:10" x14ac:dyDescent="0.2">
      <c r="A95" s="5"/>
      <c r="B95" s="7"/>
      <c r="D95" s="8"/>
      <c r="E95" s="6"/>
      <c r="I95" s="6"/>
    </row>
    <row r="96" spans="1:10" x14ac:dyDescent="0.2">
      <c r="A96" s="5"/>
      <c r="B96" s="7"/>
      <c r="D96" s="8"/>
      <c r="E96" s="6"/>
      <c r="I96" s="6"/>
    </row>
    <row r="97" spans="1:9" x14ac:dyDescent="0.2">
      <c r="A97" s="5"/>
      <c r="B97" s="7"/>
      <c r="D97" s="8"/>
      <c r="E97" s="6"/>
      <c r="I97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5" activePane="bottomLeft" state="frozen"/>
      <selection pane="bottomLeft" activeCell="A28" sqref="A28:I28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8.85546875" bestFit="1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1116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1052</v>
      </c>
      <c r="E27" s="6">
        <v>75</v>
      </c>
      <c r="F27" s="7"/>
      <c r="G27" s="26"/>
      <c r="I27" s="6">
        <f>E27-H27</f>
        <v>75</v>
      </c>
    </row>
    <row r="28" spans="1:9" x14ac:dyDescent="0.2">
      <c r="A28" s="69" t="s">
        <v>1334</v>
      </c>
      <c r="B28" s="48">
        <v>42928</v>
      </c>
      <c r="C28" s="67" t="s">
        <v>1131</v>
      </c>
      <c r="D28" s="67" t="s">
        <v>1132</v>
      </c>
      <c r="E28" s="49">
        <v>909.05</v>
      </c>
      <c r="F28" s="48">
        <v>43528</v>
      </c>
      <c r="G28" s="67" t="s">
        <v>1391</v>
      </c>
      <c r="H28" s="68">
        <v>909.05</v>
      </c>
      <c r="I28" s="49">
        <f>E28-H28</f>
        <v>0</v>
      </c>
    </row>
    <row r="29" spans="1:9" x14ac:dyDescent="0.2">
      <c r="A29" s="53" t="s">
        <v>1033</v>
      </c>
      <c r="B29" s="37" t="s">
        <v>1033</v>
      </c>
      <c r="C29" s="26" t="s">
        <v>1033</v>
      </c>
      <c r="D29" s="26" t="s">
        <v>1033</v>
      </c>
      <c r="E29" s="6"/>
      <c r="F29" s="7"/>
      <c r="G29" s="26"/>
    </row>
    <row r="30" spans="1:9" x14ac:dyDescent="0.2">
      <c r="A30" s="53" t="s">
        <v>1033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7295.5599999999995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2019-09-24T22:04:45Z</dcterms:modified>
</cp:coreProperties>
</file>