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ESSEM\Census\2020\PL-94-171 Data\Websit Documents\"/>
    </mc:Choice>
  </mc:AlternateContent>
  <bookViews>
    <workbookView xWindow="0" yWindow="0" windowWidth="38400" windowHeight="17100" activeTab="1"/>
  </bookViews>
  <sheets>
    <sheet name="St Senate by Race 2010" sheetId="8" r:id="rId1"/>
    <sheet name="St Senate by Race 2020" sheetId="3" r:id="rId2"/>
    <sheet name="St Senate by Race Percent 2020" sheetId="7" r:id="rId3"/>
    <sheet name="St Senate by Race - Num Chng" sheetId="4" r:id="rId4"/>
    <sheet name="St Senate by Race Pct Chng" sheetId="6" r:id="rId5"/>
  </sheets>
  <definedNames>
    <definedName name="_xlnm.Print_Area" localSheetId="3">'St Senate by Race - Num Chng'!$A$1:$K$44</definedName>
    <definedName name="_xlnm.Print_Area" localSheetId="0">'St Senate by Race 2010'!$A$1:$K$44</definedName>
    <definedName name="_xlnm.Print_Area" localSheetId="1">'St Senate by Race 2020'!$A$1:$K$44</definedName>
    <definedName name="_xlnm.Print_Area" localSheetId="4">'St Senate by Race Pct Chng'!$A$1:$K$44</definedName>
    <definedName name="_xlnm.Print_Area" localSheetId="2">'St Senate by Race Percent 2020'!$A$1:$K$44</definedName>
    <definedName name="_xlnm.Print_Titles" localSheetId="3">'St Senate by Race - Num Chng'!$1:$5</definedName>
    <definedName name="_xlnm.Print_Titles" localSheetId="0">'St Senate by Race 2010'!$1:$5</definedName>
    <definedName name="_xlnm.Print_Titles" localSheetId="1">'St Senate by Race 2020'!$1:$5</definedName>
    <definedName name="_xlnm.Print_Titles" localSheetId="4">'St Senate by Race Pct Chng'!$1:$5</definedName>
    <definedName name="_xlnm.Print_Titles" localSheetId="2">'St Senate by Race Percent 2020'!$1:$5</definedName>
  </definedNames>
  <calcPr calcId="162913"/>
</workbook>
</file>

<file path=xl/calcChain.xml><?xml version="1.0" encoding="utf-8"?>
<calcChain xmlns="http://schemas.openxmlformats.org/spreadsheetml/2006/main">
  <c r="D9" i="4" l="1"/>
  <c r="D9" i="6" s="1"/>
  <c r="K19" i="4"/>
  <c r="K19" i="6" s="1"/>
  <c r="I29" i="4"/>
  <c r="I29" i="6" s="1"/>
  <c r="E38" i="7"/>
  <c r="C7" i="7"/>
  <c r="D7" i="4"/>
  <c r="D7" i="6" s="1"/>
  <c r="E7" i="4"/>
  <c r="E7" i="6" s="1"/>
  <c r="F7" i="4"/>
  <c r="F7" i="6" s="1"/>
  <c r="G7" i="7"/>
  <c r="H7" i="7"/>
  <c r="I7" i="7"/>
  <c r="J7" i="4"/>
  <c r="J7" i="6" s="1"/>
  <c r="K8" i="4"/>
  <c r="K8" i="6" s="1"/>
  <c r="C8" i="4"/>
  <c r="C8" i="6" s="1"/>
  <c r="E8" i="7"/>
  <c r="G8" i="4"/>
  <c r="G8" i="6" s="1"/>
  <c r="H8" i="4"/>
  <c r="H8" i="6" s="1"/>
  <c r="I8" i="4"/>
  <c r="I8" i="6" s="1"/>
  <c r="J8" i="4"/>
  <c r="J8" i="6" s="1"/>
  <c r="D9" i="7"/>
  <c r="C9" i="4"/>
  <c r="C9" i="6" s="1"/>
  <c r="E9" i="7"/>
  <c r="F9" i="4"/>
  <c r="F9" i="6" s="1"/>
  <c r="G9" i="4"/>
  <c r="G9" i="6" s="1"/>
  <c r="H9" i="4"/>
  <c r="H9" i="6" s="1"/>
  <c r="I9" i="4"/>
  <c r="I9" i="6" s="1"/>
  <c r="J9" i="4"/>
  <c r="J9" i="6" s="1"/>
  <c r="K10" i="4"/>
  <c r="K10" i="6" s="1"/>
  <c r="D10" i="4"/>
  <c r="D10" i="6" s="1"/>
  <c r="E10" i="4"/>
  <c r="E10" i="6" s="1"/>
  <c r="F10" i="4"/>
  <c r="F10" i="6" s="1"/>
  <c r="G10" i="4"/>
  <c r="G10" i="6" s="1"/>
  <c r="H10" i="4"/>
  <c r="H10" i="6" s="1"/>
  <c r="I10" i="4"/>
  <c r="I10" i="6" s="1"/>
  <c r="J10" i="4"/>
  <c r="J10" i="6" s="1"/>
  <c r="K11" i="7"/>
  <c r="C11" i="4"/>
  <c r="C11" i="6" s="1"/>
  <c r="D11" i="4"/>
  <c r="D11" i="6" s="1"/>
  <c r="E11" i="4"/>
  <c r="E11" i="6" s="1"/>
  <c r="F11" i="4"/>
  <c r="F11" i="6" s="1"/>
  <c r="G11" i="4"/>
  <c r="G11" i="6" s="1"/>
  <c r="I11" i="4"/>
  <c r="I11" i="6" s="1"/>
  <c r="B12" i="4"/>
  <c r="B12" i="6" s="1"/>
  <c r="C12" i="7"/>
  <c r="D12" i="4"/>
  <c r="D12" i="6" s="1"/>
  <c r="E12" i="4"/>
  <c r="E12" i="6" s="1"/>
  <c r="F12" i="4"/>
  <c r="F12" i="6" s="1"/>
  <c r="G12" i="4"/>
  <c r="G12" i="6" s="1"/>
  <c r="H12" i="4"/>
  <c r="H12" i="6" s="1"/>
  <c r="I12" i="7"/>
  <c r="J12" i="7"/>
  <c r="K13" i="7"/>
  <c r="D13" i="4"/>
  <c r="D13" i="6" s="1"/>
  <c r="F13" i="7"/>
  <c r="G13" i="7"/>
  <c r="I13" i="7"/>
  <c r="J13" i="4"/>
  <c r="J13" i="6" s="1"/>
  <c r="C14" i="4"/>
  <c r="C14" i="6" s="1"/>
  <c r="D14" i="4"/>
  <c r="D14" i="6" s="1"/>
  <c r="E14" i="4"/>
  <c r="E14" i="6" s="1"/>
  <c r="F14" i="4"/>
  <c r="F14" i="6" s="1"/>
  <c r="G14" i="7"/>
  <c r="H14" i="7"/>
  <c r="I14" i="7"/>
  <c r="J14" i="4"/>
  <c r="J14" i="6" s="1"/>
  <c r="G15" i="7"/>
  <c r="C15" i="4"/>
  <c r="C15" i="6" s="1"/>
  <c r="E15" i="7"/>
  <c r="F15" i="7"/>
  <c r="G15" i="4"/>
  <c r="G15" i="6" s="1"/>
  <c r="H15" i="4"/>
  <c r="H15" i="6" s="1"/>
  <c r="I15" i="4"/>
  <c r="I15" i="6" s="1"/>
  <c r="J15" i="4"/>
  <c r="J15" i="6" s="1"/>
  <c r="K16" i="7"/>
  <c r="C16" i="4"/>
  <c r="C16" i="6" s="1"/>
  <c r="D16" i="4"/>
  <c r="D16" i="6" s="1"/>
  <c r="E16" i="7"/>
  <c r="F16" i="4"/>
  <c r="F16" i="6" s="1"/>
  <c r="G16" i="4"/>
  <c r="G16" i="6" s="1"/>
  <c r="I16" i="7"/>
  <c r="C17" i="7"/>
  <c r="D17" i="7"/>
  <c r="E17" i="4"/>
  <c r="E17" i="6" s="1"/>
  <c r="F17" i="4"/>
  <c r="F17" i="6" s="1"/>
  <c r="G17" i="4"/>
  <c r="G17" i="6" s="1"/>
  <c r="H17" i="4"/>
  <c r="H17" i="6" s="1"/>
  <c r="I17" i="4"/>
  <c r="I17" i="6" s="1"/>
  <c r="J17" i="4"/>
  <c r="J17" i="6" s="1"/>
  <c r="K18" i="4"/>
  <c r="K18" i="6" s="1"/>
  <c r="C18" i="4"/>
  <c r="C18" i="6" s="1"/>
  <c r="D18" i="4"/>
  <c r="D18" i="6" s="1"/>
  <c r="E18" i="7"/>
  <c r="F18" i="4"/>
  <c r="F18" i="6" s="1"/>
  <c r="G18" i="7"/>
  <c r="H18" i="7"/>
  <c r="I18" i="7"/>
  <c r="J18" i="7"/>
  <c r="K19" i="7"/>
  <c r="C19" i="4"/>
  <c r="C19" i="6" s="1"/>
  <c r="D19" i="4"/>
  <c r="D19" i="6" s="1"/>
  <c r="E19" i="4"/>
  <c r="E19" i="6" s="1"/>
  <c r="F19" i="4"/>
  <c r="F19" i="6" s="1"/>
  <c r="G19" i="4"/>
  <c r="G19" i="6" s="1"/>
  <c r="H19" i="4"/>
  <c r="H19" i="6" s="1"/>
  <c r="I19" i="4"/>
  <c r="I19" i="6" s="1"/>
  <c r="J19" i="4"/>
  <c r="J19" i="6" s="1"/>
  <c r="C20" i="7"/>
  <c r="D20" i="4"/>
  <c r="D20" i="6" s="1"/>
  <c r="F20" i="7"/>
  <c r="H20" i="7"/>
  <c r="I20" i="4"/>
  <c r="I20" i="6" s="1"/>
  <c r="J20" i="4"/>
  <c r="J20" i="6" s="1"/>
  <c r="K21" i="4"/>
  <c r="K21" i="6" s="1"/>
  <c r="C21" i="4"/>
  <c r="C21" i="6" s="1"/>
  <c r="D21" i="4"/>
  <c r="D21" i="6" s="1"/>
  <c r="E21" i="4"/>
  <c r="E21" i="6" s="1"/>
  <c r="F21" i="4"/>
  <c r="F21" i="6" s="1"/>
  <c r="G21" i="7"/>
  <c r="H21" i="7"/>
  <c r="I21" i="7"/>
  <c r="J21" i="4"/>
  <c r="J21" i="6" s="1"/>
  <c r="C22" i="4"/>
  <c r="C22" i="6" s="1"/>
  <c r="F22" i="7"/>
  <c r="G22" i="4"/>
  <c r="G22" i="6" s="1"/>
  <c r="H22" i="4"/>
  <c r="H22" i="6" s="1"/>
  <c r="I22" i="4"/>
  <c r="I22" i="6" s="1"/>
  <c r="J22" i="4"/>
  <c r="J22" i="6" s="1"/>
  <c r="B23" i="4"/>
  <c r="B23" i="6" s="1"/>
  <c r="C23" i="7"/>
  <c r="D23" i="7"/>
  <c r="E23" i="7"/>
  <c r="G23" i="4"/>
  <c r="G23" i="6" s="1"/>
  <c r="I23" i="4"/>
  <c r="I23" i="6" s="1"/>
  <c r="J23" i="4"/>
  <c r="J23" i="6" s="1"/>
  <c r="K24" i="7"/>
  <c r="E24" i="4"/>
  <c r="E24" i="6" s="1"/>
  <c r="F24" i="4"/>
  <c r="F24" i="6" s="1"/>
  <c r="G24" i="4"/>
  <c r="G24" i="6" s="1"/>
  <c r="H24" i="4"/>
  <c r="H24" i="6" s="1"/>
  <c r="I24" i="4"/>
  <c r="I24" i="6" s="1"/>
  <c r="J24" i="4"/>
  <c r="J24" i="6" s="1"/>
  <c r="B25" i="4"/>
  <c r="B25" i="6" s="1"/>
  <c r="D25" i="4"/>
  <c r="D25" i="6" s="1"/>
  <c r="F25" i="4"/>
  <c r="F25" i="6" s="1"/>
  <c r="G25" i="4"/>
  <c r="G25" i="6" s="1"/>
  <c r="H25" i="4"/>
  <c r="H25" i="6" s="1"/>
  <c r="I25" i="7"/>
  <c r="J25" i="7"/>
  <c r="K25" i="7"/>
  <c r="K26" i="4"/>
  <c r="K26" i="6" s="1"/>
  <c r="C26" i="4"/>
  <c r="C26" i="6" s="1"/>
  <c r="D26" i="4"/>
  <c r="D26" i="6" s="1"/>
  <c r="E26" i="7"/>
  <c r="F26" i="4"/>
  <c r="F26" i="6" s="1"/>
  <c r="G26" i="4"/>
  <c r="G26" i="6" s="1"/>
  <c r="H26" i="4"/>
  <c r="H26" i="6" s="1"/>
  <c r="C27" i="4"/>
  <c r="C27" i="6" s="1"/>
  <c r="D27" i="4"/>
  <c r="D27" i="6" s="1"/>
  <c r="E27" i="4"/>
  <c r="E27" i="6" s="1"/>
  <c r="G27" i="7"/>
  <c r="H27" i="4"/>
  <c r="H27" i="6" s="1"/>
  <c r="I27" i="4"/>
  <c r="I27" i="6" s="1"/>
  <c r="J27" i="4"/>
  <c r="J27" i="6" s="1"/>
  <c r="B28" i="4"/>
  <c r="B28" i="6" s="1"/>
  <c r="C28" i="7"/>
  <c r="D28" i="4"/>
  <c r="D28" i="6" s="1"/>
  <c r="E28" i="4"/>
  <c r="E28" i="6" s="1"/>
  <c r="F28" i="4"/>
  <c r="F28" i="6" s="1"/>
  <c r="J28" i="4"/>
  <c r="J28" i="6" s="1"/>
  <c r="K28" i="4"/>
  <c r="K28" i="6" s="1"/>
  <c r="K29" i="4"/>
  <c r="K29" i="6" s="1"/>
  <c r="C29" i="4"/>
  <c r="C29" i="6" s="1"/>
  <c r="D29" i="4"/>
  <c r="D29" i="6" s="1"/>
  <c r="E29" i="4"/>
  <c r="E29" i="6" s="1"/>
  <c r="F29" i="4"/>
  <c r="F29" i="6" s="1"/>
  <c r="G29" i="7"/>
  <c r="H29" i="4"/>
  <c r="H29" i="6" s="1"/>
  <c r="I29" i="7"/>
  <c r="J29" i="4"/>
  <c r="J29" i="6" s="1"/>
  <c r="B30" i="4"/>
  <c r="B30" i="6" s="1"/>
  <c r="C30" i="7"/>
  <c r="G30" i="7"/>
  <c r="H30" i="7"/>
  <c r="J30" i="4"/>
  <c r="J30" i="6" s="1"/>
  <c r="K30" i="7"/>
  <c r="B31" i="4"/>
  <c r="B31" i="6" s="1"/>
  <c r="C31" i="7"/>
  <c r="E31" i="4"/>
  <c r="E31" i="6" s="1"/>
  <c r="G31" i="4"/>
  <c r="G31" i="6" s="1"/>
  <c r="G32" i="4"/>
  <c r="G32" i="6" s="1"/>
  <c r="H32" i="4"/>
  <c r="H32" i="6" s="1"/>
  <c r="I32" i="7"/>
  <c r="B33" i="4"/>
  <c r="B33" i="6" s="1"/>
  <c r="C33" i="4"/>
  <c r="C33" i="6" s="1"/>
  <c r="D33" i="7"/>
  <c r="E33" i="4"/>
  <c r="E33" i="6" s="1"/>
  <c r="F33" i="7"/>
  <c r="D34" i="4"/>
  <c r="D34" i="6" s="1"/>
  <c r="E34" i="7"/>
  <c r="F34" i="7"/>
  <c r="G34" i="4"/>
  <c r="G34" i="6" s="1"/>
  <c r="I34" i="4"/>
  <c r="I34" i="6" s="1"/>
  <c r="K35" i="7"/>
  <c r="C35" i="7"/>
  <c r="B36" i="4"/>
  <c r="B36" i="6" s="1"/>
  <c r="C36" i="7"/>
  <c r="D36" i="7"/>
  <c r="G36" i="4"/>
  <c r="G36" i="6" s="1"/>
  <c r="I36" i="4"/>
  <c r="I36" i="6" s="1"/>
  <c r="G37" i="7"/>
  <c r="H37" i="4"/>
  <c r="H37" i="6" s="1"/>
  <c r="I37" i="7"/>
  <c r="J37" i="4"/>
  <c r="J37" i="6" s="1"/>
  <c r="B38" i="4"/>
  <c r="B38" i="6" s="1"/>
  <c r="D38" i="7"/>
  <c r="E38" i="4"/>
  <c r="E38" i="6" s="1"/>
  <c r="F38" i="7"/>
  <c r="G38" i="4"/>
  <c r="G38" i="6" s="1"/>
  <c r="C39" i="7"/>
  <c r="E39" i="7"/>
  <c r="F39" i="4"/>
  <c r="F39" i="6" s="1"/>
  <c r="G39" i="4"/>
  <c r="G39" i="6" s="1"/>
  <c r="H39" i="4"/>
  <c r="H39" i="6" s="1"/>
  <c r="J6" i="4"/>
  <c r="J6" i="6" s="1"/>
  <c r="I6" i="4"/>
  <c r="I6" i="6" s="1"/>
  <c r="B6" i="4"/>
  <c r="B6" i="6" s="1"/>
  <c r="K20" i="4" l="1"/>
  <c r="K20" i="6" s="1"/>
  <c r="K20" i="7"/>
  <c r="C24" i="7"/>
  <c r="H13" i="7"/>
  <c r="G38" i="7"/>
  <c r="C21" i="7"/>
  <c r="F10" i="7"/>
  <c r="C31" i="4"/>
  <c r="C31" i="6" s="1"/>
  <c r="B20" i="4"/>
  <c r="B20" i="6" s="1"/>
  <c r="E9" i="4"/>
  <c r="E9" i="6" s="1"/>
  <c r="K23" i="7"/>
  <c r="G20" i="7"/>
  <c r="F17" i="7"/>
  <c r="I36" i="7"/>
  <c r="J20" i="7"/>
  <c r="C9" i="7"/>
  <c r="G29" i="4"/>
  <c r="G29" i="6" s="1"/>
  <c r="K16" i="4"/>
  <c r="K16" i="6" s="1"/>
  <c r="G36" i="7"/>
  <c r="I20" i="7"/>
  <c r="K8" i="7"/>
  <c r="C28" i="4"/>
  <c r="C28" i="6" s="1"/>
  <c r="I16" i="4"/>
  <c r="I16" i="6" s="1"/>
  <c r="B9" i="4"/>
  <c r="B9" i="6" s="1"/>
  <c r="E33" i="7"/>
  <c r="D19" i="7"/>
  <c r="J8" i="7"/>
  <c r="E15" i="4"/>
  <c r="E15" i="6" s="1"/>
  <c r="C13" i="7"/>
  <c r="C33" i="7"/>
  <c r="C19" i="7"/>
  <c r="I8" i="7"/>
  <c r="D10" i="7"/>
  <c r="G31" i="7"/>
  <c r="K18" i="7"/>
  <c r="H8" i="7"/>
  <c r="E26" i="4"/>
  <c r="E26" i="6" s="1"/>
  <c r="K13" i="4"/>
  <c r="K13" i="6" s="1"/>
  <c r="K36" i="7"/>
  <c r="E31" i="7"/>
  <c r="G17" i="7"/>
  <c r="G8" i="7"/>
  <c r="K24" i="4"/>
  <c r="K24" i="6" s="1"/>
  <c r="I13" i="4"/>
  <c r="I13" i="6" s="1"/>
  <c r="I7" i="4"/>
  <c r="I7" i="6" s="1"/>
  <c r="J36" i="7"/>
  <c r="I31" i="7"/>
  <c r="E17" i="7"/>
  <c r="E39" i="4"/>
  <c r="E39" i="6" s="1"/>
  <c r="C12" i="4"/>
  <c r="C12" i="6" s="1"/>
  <c r="H7" i="4"/>
  <c r="H7" i="6" s="1"/>
  <c r="H31" i="7"/>
  <c r="G26" i="7"/>
  <c r="J24" i="7"/>
  <c r="C16" i="7"/>
  <c r="I37" i="4"/>
  <c r="I37" i="6" s="1"/>
  <c r="K11" i="4"/>
  <c r="K11" i="6" s="1"/>
  <c r="G7" i="4"/>
  <c r="G7" i="6" s="1"/>
  <c r="H36" i="7"/>
  <c r="I24" i="7"/>
  <c r="I27" i="7"/>
  <c r="C36" i="4"/>
  <c r="C36" i="6" s="1"/>
  <c r="E23" i="4"/>
  <c r="E23" i="6" s="1"/>
  <c r="F31" i="7"/>
  <c r="D26" i="7"/>
  <c r="J13" i="7"/>
  <c r="K35" i="4"/>
  <c r="K35" i="6" s="1"/>
  <c r="D23" i="4"/>
  <c r="D23" i="6" s="1"/>
  <c r="C38" i="7"/>
  <c r="F36" i="7"/>
  <c r="C26" i="7"/>
  <c r="C23" i="4"/>
  <c r="C23" i="6" s="1"/>
  <c r="E36" i="7"/>
  <c r="D31" i="7"/>
  <c r="G24" i="7"/>
  <c r="D12" i="7"/>
  <c r="E34" i="4"/>
  <c r="E34" i="6" s="1"/>
  <c r="H21" i="4"/>
  <c r="H21" i="6" s="1"/>
  <c r="C7" i="4"/>
  <c r="C7" i="6" s="1"/>
  <c r="E24" i="7"/>
  <c r="I32" i="4"/>
  <c r="I32" i="6" s="1"/>
  <c r="G21" i="4"/>
  <c r="G21" i="6" s="1"/>
  <c r="D24" i="7"/>
  <c r="J6" i="7"/>
  <c r="D21" i="7"/>
  <c r="C20" i="4"/>
  <c r="C20" i="6" s="1"/>
  <c r="I35" i="4"/>
  <c r="I35" i="6" s="1"/>
  <c r="I35" i="7"/>
  <c r="I33" i="7"/>
  <c r="I33" i="4"/>
  <c r="I33" i="6" s="1"/>
  <c r="G34" i="7"/>
  <c r="J32" i="7"/>
  <c r="K14" i="4"/>
  <c r="K14" i="6" s="1"/>
  <c r="K14" i="7"/>
  <c r="K7" i="4"/>
  <c r="K7" i="6" s="1"/>
  <c r="K7" i="7"/>
  <c r="I21" i="4"/>
  <c r="I21" i="6" s="1"/>
  <c r="C10" i="4"/>
  <c r="C10" i="6" s="1"/>
  <c r="C10" i="7"/>
  <c r="J35" i="4"/>
  <c r="J35" i="6" s="1"/>
  <c r="J35" i="7"/>
  <c r="C34" i="4"/>
  <c r="C34" i="6" s="1"/>
  <c r="C34" i="7"/>
  <c r="F32" i="4"/>
  <c r="F32" i="6" s="1"/>
  <c r="F32" i="7"/>
  <c r="F27" i="7"/>
  <c r="E22" i="7"/>
  <c r="B34" i="4"/>
  <c r="B34" i="6" s="1"/>
  <c r="E32" i="7"/>
  <c r="E32" i="4"/>
  <c r="E32" i="6" s="1"/>
  <c r="I30" i="7"/>
  <c r="I30" i="4"/>
  <c r="I30" i="6" s="1"/>
  <c r="D22" i="7"/>
  <c r="D15" i="7"/>
  <c r="D15" i="4"/>
  <c r="D15" i="6" s="1"/>
  <c r="H11" i="4"/>
  <c r="H11" i="6" s="1"/>
  <c r="H11" i="7"/>
  <c r="K9" i="7"/>
  <c r="K9" i="4"/>
  <c r="K9" i="6" s="1"/>
  <c r="D8" i="7"/>
  <c r="D8" i="4"/>
  <c r="D8" i="6" s="1"/>
  <c r="I15" i="7"/>
  <c r="D39" i="4"/>
  <c r="D39" i="6" s="1"/>
  <c r="D39" i="7"/>
  <c r="C6" i="4"/>
  <c r="C6" i="6" s="1"/>
  <c r="C6" i="7"/>
  <c r="K33" i="7"/>
  <c r="K33" i="4"/>
  <c r="K33" i="6" s="1"/>
  <c r="D32" i="7"/>
  <c r="D32" i="4"/>
  <c r="D32" i="6" s="1"/>
  <c r="J16" i="4"/>
  <c r="J16" i="6" s="1"/>
  <c r="J16" i="7"/>
  <c r="C15" i="7"/>
  <c r="E13" i="4"/>
  <c r="E13" i="6" s="1"/>
  <c r="E13" i="7"/>
  <c r="G18" i="4"/>
  <c r="G18" i="6" s="1"/>
  <c r="B39" i="4"/>
  <c r="B39" i="6" s="1"/>
  <c r="J33" i="7"/>
  <c r="J33" i="4"/>
  <c r="J33" i="6" s="1"/>
  <c r="C32" i="7"/>
  <c r="H22" i="7"/>
  <c r="J22" i="7"/>
  <c r="B22" i="4"/>
  <c r="B22" i="6" s="1"/>
  <c r="E20" i="4"/>
  <c r="E20" i="6" s="1"/>
  <c r="E20" i="7"/>
  <c r="B15" i="4"/>
  <c r="B15" i="6" s="1"/>
  <c r="H15" i="7"/>
  <c r="J15" i="7"/>
  <c r="E18" i="4"/>
  <c r="E18" i="6" s="1"/>
  <c r="B36" i="7"/>
  <c r="J38" i="4"/>
  <c r="J38" i="6" s="1"/>
  <c r="J38" i="7"/>
  <c r="J27" i="7"/>
  <c r="B27" i="4"/>
  <c r="B27" i="6" s="1"/>
  <c r="E25" i="4"/>
  <c r="E25" i="6" s="1"/>
  <c r="E25" i="7"/>
  <c r="H23" i="4"/>
  <c r="H23" i="6" s="1"/>
  <c r="H23" i="7"/>
  <c r="H16" i="4"/>
  <c r="H16" i="6" s="1"/>
  <c r="H16" i="7"/>
  <c r="I22" i="7"/>
  <c r="C39" i="4"/>
  <c r="C39" i="6" s="1"/>
  <c r="D37" i="4"/>
  <c r="D37" i="6" s="1"/>
  <c r="D37" i="7"/>
  <c r="I28" i="4"/>
  <c r="I28" i="6" s="1"/>
  <c r="I28" i="7"/>
  <c r="F6" i="7"/>
  <c r="F6" i="4"/>
  <c r="F6" i="6" s="1"/>
  <c r="H28" i="4"/>
  <c r="H28" i="6" s="1"/>
  <c r="H28" i="7"/>
  <c r="G22" i="7"/>
  <c r="H35" i="4"/>
  <c r="H35" i="6" s="1"/>
  <c r="H35" i="7"/>
  <c r="B32" i="4"/>
  <c r="B32" i="6" s="1"/>
  <c r="K31" i="7"/>
  <c r="K31" i="4"/>
  <c r="K31" i="6" s="1"/>
  <c r="D35" i="7"/>
  <c r="D35" i="4"/>
  <c r="D35" i="6" s="1"/>
  <c r="C25" i="4"/>
  <c r="C25" i="6" s="1"/>
  <c r="C25" i="7"/>
  <c r="F23" i="4"/>
  <c r="F23" i="6" s="1"/>
  <c r="F23" i="7"/>
  <c r="I34" i="7"/>
  <c r="G37" i="4"/>
  <c r="G37" i="6" s="1"/>
  <c r="J11" i="4"/>
  <c r="J11" i="6" s="1"/>
  <c r="J11" i="7"/>
  <c r="G35" i="7"/>
  <c r="G35" i="4"/>
  <c r="G35" i="6" s="1"/>
  <c r="I38" i="7"/>
  <c r="I38" i="4"/>
  <c r="I38" i="6" s="1"/>
  <c r="G28" i="4"/>
  <c r="G28" i="6" s="1"/>
  <c r="G28" i="7"/>
  <c r="H6" i="4"/>
  <c r="H6" i="6" s="1"/>
  <c r="H6" i="7"/>
  <c r="F8" i="4"/>
  <c r="F8" i="6" s="1"/>
  <c r="F8" i="7"/>
  <c r="F37" i="4"/>
  <c r="F37" i="6" s="1"/>
  <c r="F37" i="7"/>
  <c r="C37" i="7"/>
  <c r="C37" i="4"/>
  <c r="C37" i="6" s="1"/>
  <c r="E35" i="7"/>
  <c r="E35" i="4"/>
  <c r="E35" i="6" s="1"/>
  <c r="H38" i="7"/>
  <c r="H38" i="4"/>
  <c r="H38" i="6" s="1"/>
  <c r="I26" i="4"/>
  <c r="I26" i="6" s="1"/>
  <c r="I26" i="7"/>
  <c r="K38" i="4"/>
  <c r="K38" i="6" s="1"/>
  <c r="K38" i="7"/>
  <c r="E6" i="7"/>
  <c r="E6" i="4"/>
  <c r="E6" i="6" s="1"/>
  <c r="B37" i="4"/>
  <c r="B37" i="6" s="1"/>
  <c r="J26" i="4"/>
  <c r="J26" i="6" s="1"/>
  <c r="J26" i="7"/>
  <c r="J31" i="7"/>
  <c r="J31" i="4"/>
  <c r="J31" i="6" s="1"/>
  <c r="J34" i="7"/>
  <c r="E37" i="4"/>
  <c r="E37" i="6" s="1"/>
  <c r="E37" i="7"/>
  <c r="D6" i="7"/>
  <c r="D6" i="4"/>
  <c r="D6" i="6" s="1"/>
  <c r="F30" i="7"/>
  <c r="F30" i="4"/>
  <c r="F30" i="6" s="1"/>
  <c r="E30" i="7"/>
  <c r="E30" i="4"/>
  <c r="E30" i="6" s="1"/>
  <c r="G6" i="4"/>
  <c r="G6" i="6" s="1"/>
  <c r="G6" i="7"/>
  <c r="D30" i="7"/>
  <c r="D30" i="4"/>
  <c r="D30" i="6" s="1"/>
  <c r="J39" i="7"/>
  <c r="G13" i="4"/>
  <c r="G13" i="6" s="1"/>
  <c r="B41" i="4"/>
  <c r="B41" i="6" s="1"/>
  <c r="F35" i="7"/>
  <c r="F35" i="4"/>
  <c r="F35" i="6" s="1"/>
  <c r="H33" i="7"/>
  <c r="H33" i="4"/>
  <c r="H33" i="6" s="1"/>
  <c r="G33" i="7"/>
  <c r="G33" i="4"/>
  <c r="G33" i="6" s="1"/>
  <c r="I39" i="7"/>
  <c r="H34" i="7"/>
  <c r="H39" i="7"/>
  <c r="J37" i="7"/>
  <c r="H32" i="7"/>
  <c r="J30" i="7"/>
  <c r="C29" i="7"/>
  <c r="E27" i="7"/>
  <c r="H25" i="7"/>
  <c r="J23" i="7"/>
  <c r="C22" i="7"/>
  <c r="G11" i="7"/>
  <c r="J9" i="7"/>
  <c r="C8" i="7"/>
  <c r="B8" i="7" s="1"/>
  <c r="G27" i="4"/>
  <c r="G27" i="6" s="1"/>
  <c r="K25" i="4"/>
  <c r="K25" i="6" s="1"/>
  <c r="E16" i="4"/>
  <c r="E16" i="6" s="1"/>
  <c r="I14" i="4"/>
  <c r="I14" i="6" s="1"/>
  <c r="C13" i="4"/>
  <c r="C13" i="6" s="1"/>
  <c r="E8" i="4"/>
  <c r="E8" i="6" s="1"/>
  <c r="G39" i="7"/>
  <c r="D34" i="7"/>
  <c r="G32" i="7"/>
  <c r="K28" i="7"/>
  <c r="D27" i="7"/>
  <c r="G25" i="7"/>
  <c r="I23" i="7"/>
  <c r="K21" i="7"/>
  <c r="D20" i="7"/>
  <c r="F18" i="7"/>
  <c r="D13" i="7"/>
  <c r="B13" i="7" s="1"/>
  <c r="F11" i="7"/>
  <c r="I9" i="7"/>
  <c r="H30" i="4"/>
  <c r="H30" i="6" s="1"/>
  <c r="B29" i="4"/>
  <c r="B29" i="6" s="1"/>
  <c r="F27" i="4"/>
  <c r="F27" i="6" s="1"/>
  <c r="J25" i="4"/>
  <c r="J25" i="6" s="1"/>
  <c r="D24" i="4"/>
  <c r="D24" i="6" s="1"/>
  <c r="B21" i="4"/>
  <c r="B21" i="6" s="1"/>
  <c r="H14" i="4"/>
  <c r="H14" i="6" s="1"/>
  <c r="B13" i="4"/>
  <c r="B13" i="6" s="1"/>
  <c r="F39" i="7"/>
  <c r="H37" i="7"/>
  <c r="J28" i="7"/>
  <c r="C27" i="7"/>
  <c r="F25" i="7"/>
  <c r="J21" i="7"/>
  <c r="J14" i="7"/>
  <c r="E11" i="7"/>
  <c r="H9" i="7"/>
  <c r="J7" i="7"/>
  <c r="C32" i="4"/>
  <c r="C32" i="6" s="1"/>
  <c r="G30" i="4"/>
  <c r="G30" i="6" s="1"/>
  <c r="I25" i="4"/>
  <c r="I25" i="6" s="1"/>
  <c r="C24" i="4"/>
  <c r="C24" i="6" s="1"/>
  <c r="G14" i="4"/>
  <c r="G14" i="6" s="1"/>
  <c r="K26" i="7"/>
  <c r="G23" i="7"/>
  <c r="D18" i="7"/>
  <c r="G16" i="7"/>
  <c r="D11" i="7"/>
  <c r="G9" i="7"/>
  <c r="F38" i="4"/>
  <c r="F38" i="6" s="1"/>
  <c r="J36" i="4"/>
  <c r="J36" i="6" s="1"/>
  <c r="B24" i="4"/>
  <c r="B24" i="6" s="1"/>
  <c r="F22" i="4"/>
  <c r="F22" i="6" s="1"/>
  <c r="B16" i="4"/>
  <c r="B16" i="6" s="1"/>
  <c r="J12" i="4"/>
  <c r="J12" i="6" s="1"/>
  <c r="B8" i="4"/>
  <c r="B8" i="6" s="1"/>
  <c r="D25" i="7"/>
  <c r="J19" i="7"/>
  <c r="C18" i="7"/>
  <c r="F16" i="7"/>
  <c r="C11" i="7"/>
  <c r="F9" i="7"/>
  <c r="C35" i="4"/>
  <c r="C35" i="6" s="1"/>
  <c r="K23" i="4"/>
  <c r="K23" i="6" s="1"/>
  <c r="E22" i="4"/>
  <c r="E22" i="6" s="1"/>
  <c r="I12" i="4"/>
  <c r="I12" i="6" s="1"/>
  <c r="I19" i="7"/>
  <c r="K10" i="7"/>
  <c r="J39" i="4"/>
  <c r="J39" i="6" s="1"/>
  <c r="D38" i="4"/>
  <c r="D38" i="6" s="1"/>
  <c r="H36" i="4"/>
  <c r="H36" i="6" s="1"/>
  <c r="B35" i="4"/>
  <c r="B35" i="6" s="1"/>
  <c r="F33" i="4"/>
  <c r="F33" i="6" s="1"/>
  <c r="D22" i="4"/>
  <c r="D22" i="6" s="1"/>
  <c r="H20" i="4"/>
  <c r="H20" i="6" s="1"/>
  <c r="B19" i="4"/>
  <c r="B19" i="6" s="1"/>
  <c r="B11" i="4"/>
  <c r="B11" i="6" s="1"/>
  <c r="F28" i="7"/>
  <c r="H26" i="7"/>
  <c r="F21" i="7"/>
  <c r="H19" i="7"/>
  <c r="D16" i="7"/>
  <c r="F14" i="7"/>
  <c r="H12" i="7"/>
  <c r="J10" i="7"/>
  <c r="F7" i="7"/>
  <c r="I39" i="4"/>
  <c r="I39" i="6" s="1"/>
  <c r="C38" i="4"/>
  <c r="C38" i="6" s="1"/>
  <c r="I31" i="4"/>
  <c r="I31" i="6" s="1"/>
  <c r="C30" i="4"/>
  <c r="C30" i="6" s="1"/>
  <c r="G20" i="4"/>
  <c r="G20" i="6" s="1"/>
  <c r="E28" i="7"/>
  <c r="E21" i="7"/>
  <c r="G19" i="7"/>
  <c r="J17" i="7"/>
  <c r="E14" i="7"/>
  <c r="G12" i="7"/>
  <c r="I10" i="7"/>
  <c r="E7" i="7"/>
  <c r="F36" i="4"/>
  <c r="F36" i="6" s="1"/>
  <c r="J34" i="4"/>
  <c r="J34" i="6" s="1"/>
  <c r="D33" i="4"/>
  <c r="D33" i="6" s="1"/>
  <c r="H31" i="4"/>
  <c r="H31" i="6" s="1"/>
  <c r="F20" i="4"/>
  <c r="F20" i="6" s="1"/>
  <c r="J18" i="4"/>
  <c r="J18" i="6" s="1"/>
  <c r="D17" i="4"/>
  <c r="D17" i="6" s="1"/>
  <c r="B14" i="4"/>
  <c r="B14" i="6" s="1"/>
  <c r="K29" i="7"/>
  <c r="D28" i="7"/>
  <c r="F26" i="7"/>
  <c r="F19" i="7"/>
  <c r="I17" i="7"/>
  <c r="D14" i="7"/>
  <c r="F12" i="7"/>
  <c r="H10" i="7"/>
  <c r="D7" i="7"/>
  <c r="E36" i="4"/>
  <c r="E36" i="6" s="1"/>
  <c r="I18" i="4"/>
  <c r="I18" i="6" s="1"/>
  <c r="C17" i="4"/>
  <c r="C17" i="6" s="1"/>
  <c r="I6" i="7"/>
  <c r="J29" i="7"/>
  <c r="H24" i="7"/>
  <c r="E19" i="7"/>
  <c r="H17" i="7"/>
  <c r="C14" i="7"/>
  <c r="E12" i="7"/>
  <c r="G10" i="7"/>
  <c r="D36" i="4"/>
  <c r="D36" i="6" s="1"/>
  <c r="H34" i="4"/>
  <c r="H34" i="6" s="1"/>
  <c r="F31" i="4"/>
  <c r="F31" i="6" s="1"/>
  <c r="H18" i="4"/>
  <c r="H18" i="6" s="1"/>
  <c r="B17" i="4"/>
  <c r="B17" i="6" s="1"/>
  <c r="F15" i="4"/>
  <c r="F15" i="6" s="1"/>
  <c r="H29" i="7"/>
  <c r="F24" i="7"/>
  <c r="E10" i="7"/>
  <c r="F34" i="4"/>
  <c r="F34" i="6" s="1"/>
  <c r="J32" i="4"/>
  <c r="J32" i="6" s="1"/>
  <c r="D31" i="4"/>
  <c r="D31" i="6" s="1"/>
  <c r="H13" i="4"/>
  <c r="H13" i="6" s="1"/>
  <c r="F29" i="7"/>
  <c r="H27" i="7"/>
  <c r="F13" i="4"/>
  <c r="F13" i="6" s="1"/>
  <c r="B7" i="4"/>
  <c r="B7" i="6" s="1"/>
  <c r="E29" i="7"/>
  <c r="I11" i="7"/>
  <c r="K30" i="4"/>
  <c r="K30" i="6" s="1"/>
  <c r="D29" i="7"/>
  <c r="B26" i="4"/>
  <c r="B26" i="6" s="1"/>
  <c r="B18" i="4"/>
  <c r="B18" i="6" s="1"/>
  <c r="B10" i="4"/>
  <c r="B10" i="6" s="1"/>
  <c r="K41" i="8"/>
  <c r="J41" i="8"/>
  <c r="I41" i="8"/>
  <c r="I41" i="4" s="1"/>
  <c r="I41" i="6" s="1"/>
  <c r="H41" i="8"/>
  <c r="G41" i="8"/>
  <c r="F41" i="8"/>
  <c r="E41" i="8"/>
  <c r="D41" i="8"/>
  <c r="C41" i="8"/>
  <c r="B41" i="8"/>
  <c r="B33" i="7" l="1"/>
  <c r="B7" i="7"/>
  <c r="B31" i="7"/>
  <c r="B9" i="7"/>
  <c r="B17" i="7"/>
  <c r="B28" i="7"/>
  <c r="K36" i="4"/>
  <c r="K36" i="6" s="1"/>
  <c r="B24" i="7"/>
  <c r="B38" i="7"/>
  <c r="B30" i="7"/>
  <c r="B15" i="7"/>
  <c r="B10" i="7"/>
  <c r="B16" i="7"/>
  <c r="B19" i="7"/>
  <c r="B21" i="7"/>
  <c r="B20" i="7"/>
  <c r="B23" i="7"/>
  <c r="B12" i="7"/>
  <c r="B26" i="7"/>
  <c r="B39" i="7"/>
  <c r="K27" i="7"/>
  <c r="K27" i="4"/>
  <c r="K27" i="6" s="1"/>
  <c r="B29" i="7"/>
  <c r="D41" i="4"/>
  <c r="D41" i="6" s="1"/>
  <c r="D41" i="7"/>
  <c r="K22" i="4"/>
  <c r="K22" i="6" s="1"/>
  <c r="K22" i="7"/>
  <c r="B32" i="7"/>
  <c r="B6" i="7"/>
  <c r="C41" i="7"/>
  <c r="C41" i="4"/>
  <c r="C41" i="6" s="1"/>
  <c r="K12" i="7"/>
  <c r="K12" i="4"/>
  <c r="K12" i="6" s="1"/>
  <c r="B35" i="7"/>
  <c r="K17" i="7"/>
  <c r="K17" i="4"/>
  <c r="K17" i="6" s="1"/>
  <c r="J41" i="4"/>
  <c r="J41" i="6" s="1"/>
  <c r="J41" i="7"/>
  <c r="H41" i="4"/>
  <c r="H41" i="6" s="1"/>
  <c r="H41" i="7"/>
  <c r="I41" i="7"/>
  <c r="K34" i="4"/>
  <c r="K34" i="6" s="1"/>
  <c r="K34" i="7"/>
  <c r="K6" i="4"/>
  <c r="K6" i="6" s="1"/>
  <c r="K6" i="7"/>
  <c r="K39" i="7"/>
  <c r="K39" i="4"/>
  <c r="K39" i="6" s="1"/>
  <c r="B25" i="7"/>
  <c r="K32" i="7"/>
  <c r="K32" i="4"/>
  <c r="K32" i="6" s="1"/>
  <c r="B14" i="7"/>
  <c r="B11" i="7"/>
  <c r="G41" i="7"/>
  <c r="G41" i="4"/>
  <c r="G41" i="6" s="1"/>
  <c r="B37" i="7"/>
  <c r="K15" i="7"/>
  <c r="K15" i="4"/>
  <c r="K15" i="6" s="1"/>
  <c r="F41" i="7"/>
  <c r="F41" i="4"/>
  <c r="F41" i="6" s="1"/>
  <c r="B22" i="7"/>
  <c r="K37" i="7"/>
  <c r="K37" i="4"/>
  <c r="K37" i="6" s="1"/>
  <c r="E41" i="7"/>
  <c r="E41" i="4"/>
  <c r="E41" i="6" s="1"/>
  <c r="B27" i="7"/>
  <c r="B34" i="7"/>
  <c r="B18" i="7"/>
  <c r="K41" i="4" l="1"/>
  <c r="K41" i="6" s="1"/>
  <c r="K41" i="7"/>
  <c r="B41" i="7"/>
</calcChain>
</file>

<file path=xl/sharedStrings.xml><?xml version="1.0" encoding="utf-8"?>
<sst xmlns="http://schemas.openxmlformats.org/spreadsheetml/2006/main" count="260" uniqueCount="59">
  <si>
    <t>Missouri</t>
  </si>
  <si>
    <t>White</t>
  </si>
  <si>
    <t>Black or African American</t>
  </si>
  <si>
    <t>American Indian and Alaska Native</t>
  </si>
  <si>
    <t>Asian</t>
  </si>
  <si>
    <t>Native Hawaiian and Other Pacific Islander</t>
  </si>
  <si>
    <t>Some other race</t>
  </si>
  <si>
    <t>Two or more races</t>
  </si>
  <si>
    <t>By Race, Hispanic Origin and Total Minority</t>
  </si>
  <si>
    <t>Total Population</t>
  </si>
  <si>
    <t>Prepared by Missouri Office of Administration-Division of Budget and Planning 2/28/2011</t>
  </si>
  <si>
    <t>State Senate District Population 2010</t>
  </si>
  <si>
    <t>State Senate District 1</t>
  </si>
  <si>
    <t>State Senate District 2</t>
  </si>
  <si>
    <t>State Senate District 3</t>
  </si>
  <si>
    <t>State Senate District 4</t>
  </si>
  <si>
    <t>State Senate District 5</t>
  </si>
  <si>
    <t>State Senate District 6</t>
  </si>
  <si>
    <t>State Senate District 7</t>
  </si>
  <si>
    <t>State Senate District 8</t>
  </si>
  <si>
    <t>State Senate District 9</t>
  </si>
  <si>
    <t>State Senate District 10</t>
  </si>
  <si>
    <t>State Senate District 11</t>
  </si>
  <si>
    <t>State Senate District 12</t>
  </si>
  <si>
    <t>State Senate District 13</t>
  </si>
  <si>
    <t>State Senate District 14</t>
  </si>
  <si>
    <t>State Senate District 15</t>
  </si>
  <si>
    <t>State Senate District 16</t>
  </si>
  <si>
    <t>State Senate District 17</t>
  </si>
  <si>
    <t>State Senate District 18</t>
  </si>
  <si>
    <t>State Senate District 19</t>
  </si>
  <si>
    <t>State Senate District 20</t>
  </si>
  <si>
    <t>State Senate District 21</t>
  </si>
  <si>
    <t>State Senate District 22</t>
  </si>
  <si>
    <t>State Senate District 23</t>
  </si>
  <si>
    <t>State Senate District 24</t>
  </si>
  <si>
    <t>State Senate District 25</t>
  </si>
  <si>
    <t>State Senate District 26</t>
  </si>
  <si>
    <t>State Senate District 27</t>
  </si>
  <si>
    <t>State Senate District 28</t>
  </si>
  <si>
    <t>State Senate District 29</t>
  </si>
  <si>
    <t>State Senate District 30</t>
  </si>
  <si>
    <t>State Senate District 31</t>
  </si>
  <si>
    <t>State Senate District 32</t>
  </si>
  <si>
    <t>State Senate District 33</t>
  </si>
  <si>
    <t>State Senate District 34</t>
  </si>
  <si>
    <t>District</t>
  </si>
  <si>
    <t>Source:  Census 2010 - P.L. 94-171 via Maptitude for Redistricting Files</t>
  </si>
  <si>
    <t>Prepared by Missouri Office of Administration-Division of Budget and Planning 8/24/2021</t>
  </si>
  <si>
    <t>Hispanic or Latino 
(of any race)</t>
  </si>
  <si>
    <t>Total Minority *</t>
  </si>
  <si>
    <t>Note:  Total Minority equals Total Population minus White-Non Hispanic Population</t>
  </si>
  <si>
    <t>Source:  Census 2020 - P.L. 94-171</t>
  </si>
  <si>
    <t>Prepared by Missouri Office of Administration-Division of Budget and Planning 8/23/2021</t>
  </si>
  <si>
    <t>State Senate District Population 2020</t>
  </si>
  <si>
    <t>State Senate District Population by Race as a Percentage of Total Population 2020</t>
  </si>
  <si>
    <t>State Senate District Population Change Between 2010 &amp; 2020</t>
  </si>
  <si>
    <t>State Senate District Population Percent Change Between 2010 &amp; 2020</t>
  </si>
  <si>
    <t>Source:  Census 2010 - P.L. 94-171 via Maptitude for Redistricting Files &amp; Census 2020 - P.L. 94-171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</si>
</sst>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Fill="1" applyBorder="1" applyAlignment="1" applyProtection="1">
      <alignment horizontal="centerContinuous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protection locked="0"/>
    </xf>
    <xf numFmtId="0" fontId="7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6" fillId="0" borderId="1" xfId="0" quotePrefix="1" applyNumberFormat="1" applyFont="1" applyFill="1" applyBorder="1" applyAlignment="1" applyProtection="1">
      <alignment horizontal="left"/>
      <protection locked="0"/>
    </xf>
    <xf numFmtId="3" fontId="2" fillId="0" borderId="1" xfId="0" quotePrefix="1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/>
    <xf numFmtId="0" fontId="8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9" fontId="5" fillId="0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9" fontId="10" fillId="0" borderId="0" xfId="0" applyNumberFormat="1" applyFont="1" applyFill="1" applyBorder="1" applyAlignment="1" applyProtection="1">
      <protection locked="0"/>
    </xf>
    <xf numFmtId="0" fontId="10" fillId="0" borderId="0" xfId="0" applyFont="1" applyAlignment="1"/>
    <xf numFmtId="0" fontId="11" fillId="0" borderId="0" xfId="0" applyFont="1" applyFill="1" applyBorder="1" applyAlignment="1" applyProtection="1">
      <protection locked="0"/>
    </xf>
    <xf numFmtId="164" fontId="7" fillId="0" borderId="2" xfId="0" quotePrefix="1" applyNumberFormat="1" applyFont="1" applyFill="1" applyBorder="1" applyAlignment="1" applyProtection="1">
      <alignment horizontal="right"/>
      <protection locked="0"/>
    </xf>
    <xf numFmtId="164" fontId="2" fillId="0" borderId="1" xfId="0" quotePrefix="1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protection locked="0"/>
    </xf>
    <xf numFmtId="9" fontId="2" fillId="0" borderId="1" xfId="0" quotePrefix="1" applyNumberFormat="1" applyFont="1" applyFill="1" applyBorder="1" applyAlignment="1" applyProtection="1">
      <alignment horizontal="right"/>
      <protection locked="0"/>
    </xf>
    <xf numFmtId="9" fontId="7" fillId="0" borderId="2" xfId="0" quotePrefix="1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Alignment="1"/>
    <xf numFmtId="9" fontId="7" fillId="0" borderId="1" xfId="0" quotePrefix="1" applyNumberFormat="1" applyFont="1" applyFill="1" applyBorder="1" applyAlignment="1" applyProtection="1">
      <alignment horizontal="right"/>
      <protection locked="0"/>
    </xf>
    <xf numFmtId="164" fontId="7" fillId="0" borderId="1" xfId="0" quotePrefix="1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5" topLeftCell="A6" activePane="bottomLeft" state="frozenSplit"/>
      <selection pane="bottomLeft"/>
    </sheetView>
  </sheetViews>
  <sheetFormatPr defaultRowHeight="15" x14ac:dyDescent="0.25"/>
  <cols>
    <col min="1" max="1" width="25.710937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1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1" s="15" customFormat="1" ht="21" x14ac:dyDescent="0.3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1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1" ht="18.75" x14ac:dyDescent="0.3">
      <c r="A4" s="24"/>
      <c r="B4" s="24"/>
      <c r="C4" s="24"/>
    </row>
    <row r="5" spans="1:11" s="18" customFormat="1" ht="75.75" customHeight="1" x14ac:dyDescent="0.25">
      <c r="A5" s="2" t="s">
        <v>46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49</v>
      </c>
      <c r="K5" s="17" t="s">
        <v>50</v>
      </c>
    </row>
    <row r="6" spans="1:11" s="8" customFormat="1" ht="12.75" x14ac:dyDescent="0.2">
      <c r="A6" s="3" t="s">
        <v>12</v>
      </c>
      <c r="B6" s="19">
        <v>179606</v>
      </c>
      <c r="C6" s="19">
        <v>163667</v>
      </c>
      <c r="D6" s="20">
        <v>7598</v>
      </c>
      <c r="E6" s="20">
        <v>329</v>
      </c>
      <c r="F6" s="20">
        <v>4097</v>
      </c>
      <c r="G6" s="20">
        <v>53</v>
      </c>
      <c r="H6" s="20">
        <v>998</v>
      </c>
      <c r="I6" s="20">
        <v>2864</v>
      </c>
      <c r="J6" s="20">
        <v>3974</v>
      </c>
      <c r="K6" s="20">
        <v>18615</v>
      </c>
    </row>
    <row r="7" spans="1:11" s="8" customFormat="1" ht="12.75" x14ac:dyDescent="0.2">
      <c r="A7" s="3" t="s">
        <v>13</v>
      </c>
      <c r="B7" s="19">
        <v>181073</v>
      </c>
      <c r="C7" s="19">
        <v>165576</v>
      </c>
      <c r="D7" s="20">
        <v>6832</v>
      </c>
      <c r="E7" s="20">
        <v>463</v>
      </c>
      <c r="F7" s="20">
        <v>3707</v>
      </c>
      <c r="G7" s="20">
        <v>81</v>
      </c>
      <c r="H7" s="20">
        <v>1383</v>
      </c>
      <c r="I7" s="20">
        <v>3031</v>
      </c>
      <c r="J7" s="20">
        <v>4528</v>
      </c>
      <c r="K7" s="20">
        <v>18320</v>
      </c>
    </row>
    <row r="8" spans="1:11" s="8" customFormat="1" ht="12.75" x14ac:dyDescent="0.2">
      <c r="A8" s="3" t="s">
        <v>14</v>
      </c>
      <c r="B8" s="19">
        <v>173099</v>
      </c>
      <c r="C8" s="19">
        <v>165495</v>
      </c>
      <c r="D8" s="20">
        <v>3987</v>
      </c>
      <c r="E8" s="20">
        <v>622</v>
      </c>
      <c r="F8" s="20">
        <v>521</v>
      </c>
      <c r="G8" s="20">
        <v>54</v>
      </c>
      <c r="H8" s="20">
        <v>363</v>
      </c>
      <c r="I8" s="20">
        <v>2057</v>
      </c>
      <c r="J8" s="20">
        <v>1866</v>
      </c>
      <c r="K8" s="20">
        <v>8894</v>
      </c>
    </row>
    <row r="9" spans="1:11" s="8" customFormat="1" ht="12.75" x14ac:dyDescent="0.2">
      <c r="A9" s="3" t="s">
        <v>15</v>
      </c>
      <c r="B9" s="19">
        <v>176107</v>
      </c>
      <c r="C9" s="19">
        <v>105300</v>
      </c>
      <c r="D9" s="20">
        <v>60500</v>
      </c>
      <c r="E9" s="20">
        <v>397</v>
      </c>
      <c r="F9" s="20">
        <v>4908</v>
      </c>
      <c r="G9" s="20">
        <v>45</v>
      </c>
      <c r="H9" s="20">
        <v>1444</v>
      </c>
      <c r="I9" s="20">
        <v>3513</v>
      </c>
      <c r="J9" s="20">
        <v>4743</v>
      </c>
      <c r="K9" s="20">
        <v>73581</v>
      </c>
    </row>
    <row r="10" spans="1:11" s="8" customFormat="1" ht="12.75" x14ac:dyDescent="0.2">
      <c r="A10" s="3" t="s">
        <v>16</v>
      </c>
      <c r="B10" s="19">
        <v>177016</v>
      </c>
      <c r="C10" s="19">
        <v>63817</v>
      </c>
      <c r="D10" s="20">
        <v>98794</v>
      </c>
      <c r="E10" s="20">
        <v>492</v>
      </c>
      <c r="F10" s="20">
        <v>6330</v>
      </c>
      <c r="G10" s="20">
        <v>45</v>
      </c>
      <c r="H10" s="20">
        <v>2847</v>
      </c>
      <c r="I10" s="20">
        <v>4691</v>
      </c>
      <c r="J10" s="20">
        <v>7293</v>
      </c>
      <c r="K10" s="20">
        <v>116653</v>
      </c>
    </row>
    <row r="11" spans="1:11" s="8" customFormat="1" ht="12.75" x14ac:dyDescent="0.2">
      <c r="A11" s="3" t="s">
        <v>17</v>
      </c>
      <c r="B11" s="19">
        <v>175186</v>
      </c>
      <c r="C11" s="19">
        <v>159859</v>
      </c>
      <c r="D11" s="20">
        <v>9402</v>
      </c>
      <c r="E11" s="20">
        <v>685</v>
      </c>
      <c r="F11" s="20">
        <v>1240</v>
      </c>
      <c r="G11" s="20">
        <v>108</v>
      </c>
      <c r="H11" s="20">
        <v>1214</v>
      </c>
      <c r="I11" s="20">
        <v>2678</v>
      </c>
      <c r="J11" s="20">
        <v>3400</v>
      </c>
      <c r="K11" s="20">
        <v>17077</v>
      </c>
    </row>
    <row r="12" spans="1:11" s="8" customFormat="1" ht="12.75" x14ac:dyDescent="0.2">
      <c r="A12" s="3" t="s">
        <v>18</v>
      </c>
      <c r="B12" s="19">
        <v>168435</v>
      </c>
      <c r="C12" s="19">
        <v>113592</v>
      </c>
      <c r="D12" s="20">
        <v>39475</v>
      </c>
      <c r="E12" s="20">
        <v>782</v>
      </c>
      <c r="F12" s="20">
        <v>3952</v>
      </c>
      <c r="G12" s="20">
        <v>145</v>
      </c>
      <c r="H12" s="20">
        <v>5605</v>
      </c>
      <c r="I12" s="20">
        <v>4884</v>
      </c>
      <c r="J12" s="20">
        <v>13283</v>
      </c>
      <c r="K12" s="20">
        <v>61038</v>
      </c>
    </row>
    <row r="13" spans="1:11" s="8" customFormat="1" ht="12.75" x14ac:dyDescent="0.2">
      <c r="A13" s="3" t="s">
        <v>19</v>
      </c>
      <c r="B13" s="19">
        <v>168462</v>
      </c>
      <c r="C13" s="19">
        <v>149531</v>
      </c>
      <c r="D13" s="20">
        <v>9900</v>
      </c>
      <c r="E13" s="20">
        <v>722</v>
      </c>
      <c r="F13" s="20">
        <v>2033</v>
      </c>
      <c r="G13" s="20">
        <v>239</v>
      </c>
      <c r="H13" s="20">
        <v>1858</v>
      </c>
      <c r="I13" s="20">
        <v>4179</v>
      </c>
      <c r="J13" s="20">
        <v>6960</v>
      </c>
      <c r="K13" s="20">
        <v>23130</v>
      </c>
    </row>
    <row r="14" spans="1:11" s="8" customFormat="1" ht="12.75" x14ac:dyDescent="0.2">
      <c r="A14" s="3" t="s">
        <v>20</v>
      </c>
      <c r="B14" s="19">
        <v>168649</v>
      </c>
      <c r="C14" s="19">
        <v>52115</v>
      </c>
      <c r="D14" s="20">
        <v>98291</v>
      </c>
      <c r="E14" s="20">
        <v>790</v>
      </c>
      <c r="F14" s="20">
        <v>2317</v>
      </c>
      <c r="G14" s="20">
        <v>212</v>
      </c>
      <c r="H14" s="20">
        <v>8851</v>
      </c>
      <c r="I14" s="20">
        <v>6073</v>
      </c>
      <c r="J14" s="20">
        <v>17195</v>
      </c>
      <c r="K14" s="20">
        <v>122746</v>
      </c>
    </row>
    <row r="15" spans="1:11" s="8" customFormat="1" ht="12.75" x14ac:dyDescent="0.2">
      <c r="A15" s="3" t="s">
        <v>21</v>
      </c>
      <c r="B15" s="19">
        <v>176016</v>
      </c>
      <c r="C15" s="19">
        <v>164448</v>
      </c>
      <c r="D15" s="20">
        <v>5748</v>
      </c>
      <c r="E15" s="20">
        <v>663</v>
      </c>
      <c r="F15" s="20">
        <v>748</v>
      </c>
      <c r="G15" s="20">
        <v>52</v>
      </c>
      <c r="H15" s="20">
        <v>1272</v>
      </c>
      <c r="I15" s="20">
        <v>3085</v>
      </c>
      <c r="J15" s="20">
        <v>3618</v>
      </c>
      <c r="K15" s="20">
        <v>13506</v>
      </c>
    </row>
    <row r="16" spans="1:11" s="8" customFormat="1" ht="12.75" x14ac:dyDescent="0.2">
      <c r="A16" s="3" t="s">
        <v>22</v>
      </c>
      <c r="B16" s="19">
        <v>168612</v>
      </c>
      <c r="C16" s="19">
        <v>135835</v>
      </c>
      <c r="D16" s="20">
        <v>13701</v>
      </c>
      <c r="E16" s="20">
        <v>1058</v>
      </c>
      <c r="F16" s="20">
        <v>2453</v>
      </c>
      <c r="G16" s="20">
        <v>1014</v>
      </c>
      <c r="H16" s="20">
        <v>9001</v>
      </c>
      <c r="I16" s="20">
        <v>5550</v>
      </c>
      <c r="J16" s="20">
        <v>18996</v>
      </c>
      <c r="K16" s="20">
        <v>40670</v>
      </c>
    </row>
    <row r="17" spans="1:11" s="8" customFormat="1" ht="12.75" x14ac:dyDescent="0.2">
      <c r="A17" s="3" t="s">
        <v>23</v>
      </c>
      <c r="B17" s="19">
        <v>181976</v>
      </c>
      <c r="C17" s="19">
        <v>173503</v>
      </c>
      <c r="D17" s="20">
        <v>3145</v>
      </c>
      <c r="E17" s="20">
        <v>792</v>
      </c>
      <c r="F17" s="20">
        <v>981</v>
      </c>
      <c r="G17" s="20">
        <v>86</v>
      </c>
      <c r="H17" s="20">
        <v>1255</v>
      </c>
      <c r="I17" s="20">
        <v>2214</v>
      </c>
      <c r="J17" s="20">
        <v>4242</v>
      </c>
      <c r="K17" s="20">
        <v>11020</v>
      </c>
    </row>
    <row r="18" spans="1:11" s="8" customFormat="1" ht="12.75" x14ac:dyDescent="0.2">
      <c r="A18" s="3" t="s">
        <v>24</v>
      </c>
      <c r="B18" s="19">
        <v>171967</v>
      </c>
      <c r="C18" s="19">
        <v>70297</v>
      </c>
      <c r="D18" s="20">
        <v>95457</v>
      </c>
      <c r="E18" s="20">
        <v>320</v>
      </c>
      <c r="F18" s="20">
        <v>1321</v>
      </c>
      <c r="G18" s="20">
        <v>49</v>
      </c>
      <c r="H18" s="20">
        <v>888</v>
      </c>
      <c r="I18" s="20">
        <v>3635</v>
      </c>
      <c r="J18" s="20">
        <v>2619</v>
      </c>
      <c r="K18" s="20">
        <v>102882</v>
      </c>
    </row>
    <row r="19" spans="1:11" s="8" customFormat="1" ht="12.75" x14ac:dyDescent="0.2">
      <c r="A19" s="3" t="s">
        <v>25</v>
      </c>
      <c r="B19" s="19">
        <v>171753</v>
      </c>
      <c r="C19" s="19">
        <v>60530</v>
      </c>
      <c r="D19" s="20">
        <v>101807</v>
      </c>
      <c r="E19" s="20">
        <v>442</v>
      </c>
      <c r="F19" s="20">
        <v>3517</v>
      </c>
      <c r="G19" s="20">
        <v>39</v>
      </c>
      <c r="H19" s="20">
        <v>1766</v>
      </c>
      <c r="I19" s="20">
        <v>3652</v>
      </c>
      <c r="J19" s="20">
        <v>4322</v>
      </c>
      <c r="K19" s="20">
        <v>113099</v>
      </c>
    </row>
    <row r="20" spans="1:11" s="8" customFormat="1" ht="12.75" x14ac:dyDescent="0.2">
      <c r="A20" s="3" t="s">
        <v>26</v>
      </c>
      <c r="B20" s="19">
        <v>178836</v>
      </c>
      <c r="C20" s="19">
        <v>164880</v>
      </c>
      <c r="D20" s="20">
        <v>3243</v>
      </c>
      <c r="E20" s="20">
        <v>276</v>
      </c>
      <c r="F20" s="20">
        <v>6821</v>
      </c>
      <c r="G20" s="20">
        <v>54</v>
      </c>
      <c r="H20" s="20">
        <v>895</v>
      </c>
      <c r="I20" s="20">
        <v>2667</v>
      </c>
      <c r="J20" s="20">
        <v>3477</v>
      </c>
      <c r="K20" s="20">
        <v>16268</v>
      </c>
    </row>
    <row r="21" spans="1:11" s="8" customFormat="1" ht="12.75" x14ac:dyDescent="0.2">
      <c r="A21" s="3" t="s">
        <v>27</v>
      </c>
      <c r="B21" s="19">
        <v>181785</v>
      </c>
      <c r="C21" s="19">
        <v>163532</v>
      </c>
      <c r="D21" s="20">
        <v>7293</v>
      </c>
      <c r="E21" s="20">
        <v>1127</v>
      </c>
      <c r="F21" s="20">
        <v>2960</v>
      </c>
      <c r="G21" s="20">
        <v>357</v>
      </c>
      <c r="H21" s="20">
        <v>1888</v>
      </c>
      <c r="I21" s="20">
        <v>4628</v>
      </c>
      <c r="J21" s="20">
        <v>7155</v>
      </c>
      <c r="K21" s="20">
        <v>22392</v>
      </c>
    </row>
    <row r="22" spans="1:11" s="8" customFormat="1" ht="12.75" x14ac:dyDescent="0.2">
      <c r="A22" s="3" t="s">
        <v>28</v>
      </c>
      <c r="B22" s="19">
        <v>176894</v>
      </c>
      <c r="C22" s="19">
        <v>151178</v>
      </c>
      <c r="D22" s="20">
        <v>10967</v>
      </c>
      <c r="E22" s="20">
        <v>940</v>
      </c>
      <c r="F22" s="20">
        <v>4286</v>
      </c>
      <c r="G22" s="20">
        <v>549</v>
      </c>
      <c r="H22" s="20">
        <v>3673</v>
      </c>
      <c r="I22" s="20">
        <v>5301</v>
      </c>
      <c r="J22" s="20">
        <v>11863</v>
      </c>
      <c r="K22" s="20">
        <v>32394</v>
      </c>
    </row>
    <row r="23" spans="1:11" s="8" customFormat="1" ht="12.75" x14ac:dyDescent="0.2">
      <c r="A23" s="3" t="s">
        <v>29</v>
      </c>
      <c r="B23" s="19">
        <v>181771</v>
      </c>
      <c r="C23" s="19">
        <v>171085</v>
      </c>
      <c r="D23" s="20">
        <v>5743</v>
      </c>
      <c r="E23" s="20">
        <v>416</v>
      </c>
      <c r="F23" s="20">
        <v>963</v>
      </c>
      <c r="G23" s="20">
        <v>69</v>
      </c>
      <c r="H23" s="20">
        <v>725</v>
      </c>
      <c r="I23" s="20">
        <v>2770</v>
      </c>
      <c r="J23" s="20">
        <v>2507</v>
      </c>
      <c r="K23" s="20">
        <v>12164</v>
      </c>
    </row>
    <row r="24" spans="1:11" s="8" customFormat="1" ht="12.75" x14ac:dyDescent="0.2">
      <c r="A24" s="3" t="s">
        <v>30</v>
      </c>
      <c r="B24" s="19">
        <v>180243</v>
      </c>
      <c r="C24" s="19">
        <v>150535</v>
      </c>
      <c r="D24" s="20">
        <v>16318</v>
      </c>
      <c r="E24" s="20">
        <v>682</v>
      </c>
      <c r="F24" s="20">
        <v>6222</v>
      </c>
      <c r="G24" s="20">
        <v>96</v>
      </c>
      <c r="H24" s="20">
        <v>1515</v>
      </c>
      <c r="I24" s="20">
        <v>4875</v>
      </c>
      <c r="J24" s="20">
        <v>5127</v>
      </c>
      <c r="K24" s="20">
        <v>32812</v>
      </c>
    </row>
    <row r="25" spans="1:11" s="8" customFormat="1" ht="12.75" x14ac:dyDescent="0.2">
      <c r="A25" s="3" t="s">
        <v>31</v>
      </c>
      <c r="B25" s="19">
        <v>176274</v>
      </c>
      <c r="C25" s="19">
        <v>168207</v>
      </c>
      <c r="D25" s="20">
        <v>1242</v>
      </c>
      <c r="E25" s="20">
        <v>1023</v>
      </c>
      <c r="F25" s="20">
        <v>1640</v>
      </c>
      <c r="G25" s="20">
        <v>86</v>
      </c>
      <c r="H25" s="20">
        <v>1023</v>
      </c>
      <c r="I25" s="20">
        <v>3053</v>
      </c>
      <c r="J25" s="20">
        <v>3708</v>
      </c>
      <c r="K25" s="20">
        <v>10320</v>
      </c>
    </row>
    <row r="26" spans="1:11" s="8" customFormat="1" ht="12.75" x14ac:dyDescent="0.2">
      <c r="A26" s="3" t="s">
        <v>32</v>
      </c>
      <c r="B26" s="19">
        <v>176898</v>
      </c>
      <c r="C26" s="19">
        <v>163412</v>
      </c>
      <c r="D26" s="20">
        <v>5629</v>
      </c>
      <c r="E26" s="20">
        <v>765</v>
      </c>
      <c r="F26" s="20">
        <v>1218</v>
      </c>
      <c r="G26" s="20">
        <v>364</v>
      </c>
      <c r="H26" s="20">
        <v>1974</v>
      </c>
      <c r="I26" s="20">
        <v>3536</v>
      </c>
      <c r="J26" s="20">
        <v>5255</v>
      </c>
      <c r="K26" s="20">
        <v>16196</v>
      </c>
    </row>
    <row r="27" spans="1:11" s="8" customFormat="1" ht="12.75" x14ac:dyDescent="0.2">
      <c r="A27" s="3" t="s">
        <v>33</v>
      </c>
      <c r="B27" s="19">
        <v>171659</v>
      </c>
      <c r="C27" s="19">
        <v>165276</v>
      </c>
      <c r="D27" s="20">
        <v>1444</v>
      </c>
      <c r="E27" s="20">
        <v>546</v>
      </c>
      <c r="F27" s="20">
        <v>1260</v>
      </c>
      <c r="G27" s="20">
        <v>35</v>
      </c>
      <c r="H27" s="20">
        <v>705</v>
      </c>
      <c r="I27" s="20">
        <v>2393</v>
      </c>
      <c r="J27" s="20">
        <v>2921</v>
      </c>
      <c r="K27" s="20">
        <v>8320</v>
      </c>
    </row>
    <row r="28" spans="1:11" s="8" customFormat="1" ht="12.75" x14ac:dyDescent="0.2">
      <c r="A28" s="3" t="s">
        <v>34</v>
      </c>
      <c r="B28" s="19">
        <v>179412</v>
      </c>
      <c r="C28" s="19">
        <v>161442</v>
      </c>
      <c r="D28" s="20">
        <v>8128</v>
      </c>
      <c r="E28" s="20">
        <v>388</v>
      </c>
      <c r="F28" s="20">
        <v>4143</v>
      </c>
      <c r="G28" s="20">
        <v>92</v>
      </c>
      <c r="H28" s="20">
        <v>1940</v>
      </c>
      <c r="I28" s="20">
        <v>3279</v>
      </c>
      <c r="J28" s="20">
        <v>5455</v>
      </c>
      <c r="K28" s="20">
        <v>21087</v>
      </c>
    </row>
    <row r="29" spans="1:11" s="8" customFormat="1" ht="12.75" x14ac:dyDescent="0.2">
      <c r="A29" s="3" t="s">
        <v>35</v>
      </c>
      <c r="B29" s="19">
        <v>181622</v>
      </c>
      <c r="C29" s="19">
        <v>140479</v>
      </c>
      <c r="D29" s="20">
        <v>20881</v>
      </c>
      <c r="E29" s="20">
        <v>392</v>
      </c>
      <c r="F29" s="20">
        <v>12431</v>
      </c>
      <c r="G29" s="20">
        <v>74</v>
      </c>
      <c r="H29" s="20">
        <v>3392</v>
      </c>
      <c r="I29" s="20">
        <v>3973</v>
      </c>
      <c r="J29" s="20">
        <v>7765</v>
      </c>
      <c r="K29" s="20">
        <v>44939</v>
      </c>
    </row>
    <row r="30" spans="1:11" s="8" customFormat="1" ht="12.75" x14ac:dyDescent="0.2">
      <c r="A30" s="3" t="s">
        <v>36</v>
      </c>
      <c r="B30" s="19">
        <v>171031</v>
      </c>
      <c r="C30" s="19">
        <v>148351</v>
      </c>
      <c r="D30" s="20">
        <v>16998</v>
      </c>
      <c r="E30" s="20">
        <v>686</v>
      </c>
      <c r="F30" s="20">
        <v>611</v>
      </c>
      <c r="G30" s="20">
        <v>44</v>
      </c>
      <c r="H30" s="20">
        <v>1625</v>
      </c>
      <c r="I30" s="20">
        <v>2716</v>
      </c>
      <c r="J30" s="20">
        <v>3778</v>
      </c>
      <c r="K30" s="20">
        <v>24450</v>
      </c>
    </row>
    <row r="31" spans="1:11" s="8" customFormat="1" ht="12.75" x14ac:dyDescent="0.2">
      <c r="A31" s="3" t="s">
        <v>37</v>
      </c>
      <c r="B31" s="19">
        <v>182833</v>
      </c>
      <c r="C31" s="19">
        <v>171486</v>
      </c>
      <c r="D31" s="20">
        <v>2763</v>
      </c>
      <c r="E31" s="20">
        <v>470</v>
      </c>
      <c r="F31" s="20">
        <v>4876</v>
      </c>
      <c r="G31" s="20">
        <v>53</v>
      </c>
      <c r="H31" s="20">
        <v>839</v>
      </c>
      <c r="I31" s="20">
        <v>2346</v>
      </c>
      <c r="J31" s="20">
        <v>3358</v>
      </c>
      <c r="K31" s="20">
        <v>13627</v>
      </c>
    </row>
    <row r="32" spans="1:11" s="8" customFormat="1" ht="12.75" x14ac:dyDescent="0.2">
      <c r="A32" s="3" t="s">
        <v>38</v>
      </c>
      <c r="B32" s="19">
        <v>171946</v>
      </c>
      <c r="C32" s="19">
        <v>156302</v>
      </c>
      <c r="D32" s="20">
        <v>9977</v>
      </c>
      <c r="E32" s="20">
        <v>507</v>
      </c>
      <c r="F32" s="20">
        <v>1216</v>
      </c>
      <c r="G32" s="20">
        <v>44</v>
      </c>
      <c r="H32" s="20">
        <v>1283</v>
      </c>
      <c r="I32" s="20">
        <v>2617</v>
      </c>
      <c r="J32" s="20">
        <v>2981</v>
      </c>
      <c r="K32" s="20">
        <v>16987</v>
      </c>
    </row>
    <row r="33" spans="1:11" s="8" customFormat="1" ht="12.75" x14ac:dyDescent="0.2">
      <c r="A33" s="3" t="s">
        <v>39</v>
      </c>
      <c r="B33" s="19">
        <v>178156</v>
      </c>
      <c r="C33" s="19">
        <v>168872</v>
      </c>
      <c r="D33" s="20">
        <v>1925</v>
      </c>
      <c r="E33" s="20">
        <v>1091</v>
      </c>
      <c r="F33" s="20">
        <v>680</v>
      </c>
      <c r="G33" s="20">
        <v>86</v>
      </c>
      <c r="H33" s="20">
        <v>2273</v>
      </c>
      <c r="I33" s="20">
        <v>3229</v>
      </c>
      <c r="J33" s="20">
        <v>5396</v>
      </c>
      <c r="K33" s="20">
        <v>11870</v>
      </c>
    </row>
    <row r="34" spans="1:11" s="8" customFormat="1" ht="12.75" x14ac:dyDescent="0.2">
      <c r="A34" s="3" t="s">
        <v>40</v>
      </c>
      <c r="B34" s="19">
        <v>181191</v>
      </c>
      <c r="C34" s="19">
        <v>168264</v>
      </c>
      <c r="D34" s="20">
        <v>844</v>
      </c>
      <c r="E34" s="20">
        <v>1901</v>
      </c>
      <c r="F34" s="20">
        <v>1228</v>
      </c>
      <c r="G34" s="20">
        <v>347</v>
      </c>
      <c r="H34" s="20">
        <v>4966</v>
      </c>
      <c r="I34" s="20">
        <v>3641</v>
      </c>
      <c r="J34" s="20">
        <v>10823</v>
      </c>
      <c r="K34" s="20">
        <v>17825</v>
      </c>
    </row>
    <row r="35" spans="1:11" s="8" customFormat="1" ht="12.75" x14ac:dyDescent="0.2">
      <c r="A35" s="3" t="s">
        <v>41</v>
      </c>
      <c r="B35" s="19">
        <v>176322</v>
      </c>
      <c r="C35" s="19">
        <v>156781</v>
      </c>
      <c r="D35" s="20">
        <v>7099</v>
      </c>
      <c r="E35" s="20">
        <v>1324</v>
      </c>
      <c r="F35" s="20">
        <v>3288</v>
      </c>
      <c r="G35" s="20">
        <v>271</v>
      </c>
      <c r="H35" s="20">
        <v>2065</v>
      </c>
      <c r="I35" s="20">
        <v>5494</v>
      </c>
      <c r="J35" s="20">
        <v>6397</v>
      </c>
      <c r="K35" s="20">
        <v>22916</v>
      </c>
    </row>
    <row r="36" spans="1:11" s="8" customFormat="1" ht="12.75" x14ac:dyDescent="0.2">
      <c r="A36" s="3" t="s">
        <v>42</v>
      </c>
      <c r="B36" s="19">
        <v>172360</v>
      </c>
      <c r="C36" s="19">
        <v>161395</v>
      </c>
      <c r="D36" s="20">
        <v>4042</v>
      </c>
      <c r="E36" s="20">
        <v>1056</v>
      </c>
      <c r="F36" s="20">
        <v>853</v>
      </c>
      <c r="G36" s="20">
        <v>95</v>
      </c>
      <c r="H36" s="20">
        <v>1722</v>
      </c>
      <c r="I36" s="20">
        <v>3197</v>
      </c>
      <c r="J36" s="20">
        <v>5199</v>
      </c>
      <c r="K36" s="20">
        <v>13854</v>
      </c>
    </row>
    <row r="37" spans="1:11" s="8" customFormat="1" ht="12.75" x14ac:dyDescent="0.2">
      <c r="A37" s="3" t="s">
        <v>43</v>
      </c>
      <c r="B37" s="19">
        <v>183401</v>
      </c>
      <c r="C37" s="19">
        <v>163080</v>
      </c>
      <c r="D37" s="20">
        <v>2735</v>
      </c>
      <c r="E37" s="20">
        <v>3187</v>
      </c>
      <c r="F37" s="20">
        <v>1959</v>
      </c>
      <c r="G37" s="20">
        <v>803</v>
      </c>
      <c r="H37" s="20">
        <v>5941</v>
      </c>
      <c r="I37" s="20">
        <v>5696</v>
      </c>
      <c r="J37" s="20">
        <v>10685</v>
      </c>
      <c r="K37" s="20">
        <v>23939</v>
      </c>
    </row>
    <row r="38" spans="1:11" s="8" customFormat="1" ht="12.75" x14ac:dyDescent="0.2">
      <c r="A38" s="3" t="s">
        <v>44</v>
      </c>
      <c r="B38" s="19">
        <v>169813</v>
      </c>
      <c r="C38" s="19">
        <v>163291</v>
      </c>
      <c r="D38" s="20">
        <v>1551</v>
      </c>
      <c r="E38" s="20">
        <v>1197</v>
      </c>
      <c r="F38" s="20">
        <v>530</v>
      </c>
      <c r="G38" s="20">
        <v>43</v>
      </c>
      <c r="H38" s="20">
        <v>508</v>
      </c>
      <c r="I38" s="20">
        <v>2693</v>
      </c>
      <c r="J38" s="20">
        <v>2483</v>
      </c>
      <c r="K38" s="20">
        <v>8137</v>
      </c>
    </row>
    <row r="39" spans="1:11" s="8" customFormat="1" ht="12.75" x14ac:dyDescent="0.2">
      <c r="A39" s="3" t="s">
        <v>45</v>
      </c>
      <c r="B39" s="19">
        <v>178523</v>
      </c>
      <c r="C39" s="19">
        <v>157357</v>
      </c>
      <c r="D39" s="20">
        <v>9932</v>
      </c>
      <c r="E39" s="20">
        <v>845</v>
      </c>
      <c r="F39" s="20">
        <v>2773</v>
      </c>
      <c r="G39" s="20">
        <v>477</v>
      </c>
      <c r="H39" s="20">
        <v>2760</v>
      </c>
      <c r="I39" s="20">
        <v>4379</v>
      </c>
      <c r="J39" s="20">
        <v>9098</v>
      </c>
      <c r="K39" s="20">
        <v>26451</v>
      </c>
    </row>
    <row r="40" spans="1:11" s="8" customFormat="1" ht="2.25" customHeight="1" x14ac:dyDescent="0.2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</row>
    <row r="41" spans="1:11" s="8" customFormat="1" ht="12.75" x14ac:dyDescent="0.2">
      <c r="A41" s="6" t="s">
        <v>0</v>
      </c>
      <c r="B41" s="7">
        <f t="shared" ref="B41:K41" si="0">SUM(B6:B40)</f>
        <v>5988927</v>
      </c>
      <c r="C41" s="7">
        <f t="shared" si="0"/>
        <v>4958770</v>
      </c>
      <c r="D41" s="7">
        <f t="shared" si="0"/>
        <v>693391</v>
      </c>
      <c r="E41" s="7">
        <f t="shared" si="0"/>
        <v>27376</v>
      </c>
      <c r="F41" s="7">
        <f t="shared" si="0"/>
        <v>98083</v>
      </c>
      <c r="G41" s="7">
        <f t="shared" si="0"/>
        <v>6261</v>
      </c>
      <c r="H41" s="7">
        <f t="shared" si="0"/>
        <v>80457</v>
      </c>
      <c r="I41" s="7">
        <f t="shared" si="0"/>
        <v>124589</v>
      </c>
      <c r="J41" s="7">
        <f t="shared" si="0"/>
        <v>212470</v>
      </c>
      <c r="K41" s="7">
        <f t="shared" si="0"/>
        <v>1138179</v>
      </c>
    </row>
    <row r="42" spans="1:11" ht="6" customHeight="1" x14ac:dyDescent="0.25">
      <c r="A42" s="9"/>
      <c r="B42" s="10"/>
      <c r="C42" s="10"/>
    </row>
    <row r="43" spans="1:11" x14ac:dyDescent="0.25">
      <c r="A43" s="11" t="s">
        <v>47</v>
      </c>
      <c r="B43" s="12"/>
      <c r="C43" s="12"/>
    </row>
    <row r="44" spans="1:11" x14ac:dyDescent="0.25">
      <c r="A44" s="11" t="s">
        <v>48</v>
      </c>
      <c r="B44" s="12"/>
      <c r="C44" s="12"/>
    </row>
    <row r="45" spans="1:11" x14ac:dyDescent="0.25">
      <c r="A45" s="13" t="s">
        <v>51</v>
      </c>
    </row>
  </sheetData>
  <printOptions horizontalCentered="1"/>
  <pageMargins left="0.7" right="0.7" top="0.4" bottom="0.4" header="0.3" footer="0.3"/>
  <pageSetup scale="80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pane ySplit="5" topLeftCell="A6" activePane="bottomLeft" state="frozenSplit"/>
      <selection pane="bottomLeft"/>
    </sheetView>
  </sheetViews>
  <sheetFormatPr defaultRowHeight="15" x14ac:dyDescent="0.25"/>
  <cols>
    <col min="1" max="1" width="25.710937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1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1" s="15" customFormat="1" ht="21" x14ac:dyDescent="0.35">
      <c r="A2" s="1" t="s">
        <v>54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1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1" ht="18.75" x14ac:dyDescent="0.3">
      <c r="A4" s="24"/>
      <c r="B4" s="24"/>
      <c r="C4" s="24"/>
    </row>
    <row r="5" spans="1:11" s="18" customFormat="1" ht="75.75" customHeight="1" x14ac:dyDescent="0.25">
      <c r="A5" s="2" t="s">
        <v>46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49</v>
      </c>
      <c r="K5" s="17" t="s">
        <v>50</v>
      </c>
    </row>
    <row r="6" spans="1:11" s="8" customFormat="1" ht="12.75" x14ac:dyDescent="0.2">
      <c r="A6" s="3" t="s">
        <v>12</v>
      </c>
      <c r="B6" s="19">
        <v>184444</v>
      </c>
      <c r="C6" s="19">
        <v>156460</v>
      </c>
      <c r="D6" s="20">
        <v>8487</v>
      </c>
      <c r="E6" s="20">
        <v>414</v>
      </c>
      <c r="F6" s="20">
        <v>5700</v>
      </c>
      <c r="G6" s="20">
        <v>43</v>
      </c>
      <c r="H6" s="20">
        <v>1900</v>
      </c>
      <c r="I6" s="20">
        <v>11440</v>
      </c>
      <c r="J6" s="20">
        <v>6092</v>
      </c>
      <c r="K6" s="20">
        <v>29491</v>
      </c>
    </row>
    <row r="7" spans="1:11" s="8" customFormat="1" ht="12.75" x14ac:dyDescent="0.2">
      <c r="A7" s="3" t="s">
        <v>13</v>
      </c>
      <c r="B7" s="19">
        <v>217782</v>
      </c>
      <c r="C7" s="19">
        <v>184509</v>
      </c>
      <c r="D7" s="20">
        <v>9946</v>
      </c>
      <c r="E7" s="20">
        <v>496</v>
      </c>
      <c r="F7" s="20">
        <v>5826</v>
      </c>
      <c r="G7" s="20">
        <v>146</v>
      </c>
      <c r="H7" s="20">
        <v>2847</v>
      </c>
      <c r="I7" s="20">
        <v>14012</v>
      </c>
      <c r="J7" s="20">
        <v>7980</v>
      </c>
      <c r="K7" s="20">
        <v>35217</v>
      </c>
    </row>
    <row r="8" spans="1:11" s="8" customFormat="1" ht="12.75" x14ac:dyDescent="0.2">
      <c r="A8" s="3" t="s">
        <v>14</v>
      </c>
      <c r="B8" s="19">
        <v>172553</v>
      </c>
      <c r="C8" s="19">
        <v>157330</v>
      </c>
      <c r="D8" s="20">
        <v>4070</v>
      </c>
      <c r="E8" s="20">
        <v>592</v>
      </c>
      <c r="F8" s="20">
        <v>700</v>
      </c>
      <c r="G8" s="20">
        <v>32</v>
      </c>
      <c r="H8" s="20">
        <v>866</v>
      </c>
      <c r="I8" s="20">
        <v>8963</v>
      </c>
      <c r="J8" s="20">
        <v>2672</v>
      </c>
      <c r="K8" s="20">
        <v>16315</v>
      </c>
    </row>
    <row r="9" spans="1:11" s="8" customFormat="1" ht="12.75" x14ac:dyDescent="0.2">
      <c r="A9" s="3" t="s">
        <v>15</v>
      </c>
      <c r="B9" s="19">
        <v>166629</v>
      </c>
      <c r="C9" s="19">
        <v>97774</v>
      </c>
      <c r="D9" s="20">
        <v>48711</v>
      </c>
      <c r="E9" s="20">
        <v>445</v>
      </c>
      <c r="F9" s="20">
        <v>6941</v>
      </c>
      <c r="G9" s="20">
        <v>56</v>
      </c>
      <c r="H9" s="20">
        <v>2661</v>
      </c>
      <c r="I9" s="20">
        <v>10041</v>
      </c>
      <c r="J9" s="20">
        <v>6703</v>
      </c>
      <c r="K9" s="20">
        <v>70341</v>
      </c>
    </row>
    <row r="10" spans="1:11" s="8" customFormat="1" ht="12.75" x14ac:dyDescent="0.2">
      <c r="A10" s="3" t="s">
        <v>16</v>
      </c>
      <c r="B10" s="19">
        <v>170041</v>
      </c>
      <c r="C10" s="19">
        <v>62559</v>
      </c>
      <c r="D10" s="20">
        <v>83221</v>
      </c>
      <c r="E10" s="20">
        <v>588</v>
      </c>
      <c r="F10" s="20">
        <v>7547</v>
      </c>
      <c r="G10" s="20">
        <v>55</v>
      </c>
      <c r="H10" s="20">
        <v>5450</v>
      </c>
      <c r="I10" s="20">
        <v>10621</v>
      </c>
      <c r="J10" s="20">
        <v>10021</v>
      </c>
      <c r="K10" s="20">
        <v>109237</v>
      </c>
    </row>
    <row r="11" spans="1:11" s="8" customFormat="1" ht="12.75" x14ac:dyDescent="0.2">
      <c r="A11" s="3" t="s">
        <v>17</v>
      </c>
      <c r="B11" s="19">
        <v>174980</v>
      </c>
      <c r="C11" s="19">
        <v>153045</v>
      </c>
      <c r="D11" s="20">
        <v>8718</v>
      </c>
      <c r="E11" s="20">
        <v>679</v>
      </c>
      <c r="F11" s="20">
        <v>1213</v>
      </c>
      <c r="G11" s="20">
        <v>150</v>
      </c>
      <c r="H11" s="20">
        <v>1763</v>
      </c>
      <c r="I11" s="20">
        <v>9412</v>
      </c>
      <c r="J11" s="20">
        <v>4885</v>
      </c>
      <c r="K11" s="20">
        <v>23423</v>
      </c>
    </row>
    <row r="12" spans="1:11" s="8" customFormat="1" ht="12.75" x14ac:dyDescent="0.2">
      <c r="A12" s="3" t="s">
        <v>18</v>
      </c>
      <c r="B12" s="19">
        <v>185688</v>
      </c>
      <c r="C12" s="19">
        <v>119743</v>
      </c>
      <c r="D12" s="20">
        <v>37483</v>
      </c>
      <c r="E12" s="20">
        <v>985</v>
      </c>
      <c r="F12" s="20">
        <v>5314</v>
      </c>
      <c r="G12" s="20">
        <v>193</v>
      </c>
      <c r="H12" s="20">
        <v>6382</v>
      </c>
      <c r="I12" s="20">
        <v>15588</v>
      </c>
      <c r="J12" s="20">
        <v>16255</v>
      </c>
      <c r="K12" s="20">
        <v>69857</v>
      </c>
    </row>
    <row r="13" spans="1:11" s="8" customFormat="1" ht="12.75" x14ac:dyDescent="0.2">
      <c r="A13" s="3" t="s">
        <v>19</v>
      </c>
      <c r="B13" s="19">
        <v>185724</v>
      </c>
      <c r="C13" s="19">
        <v>150426</v>
      </c>
      <c r="D13" s="20">
        <v>12344</v>
      </c>
      <c r="E13" s="20">
        <v>812</v>
      </c>
      <c r="F13" s="20">
        <v>3050</v>
      </c>
      <c r="G13" s="20">
        <v>308</v>
      </c>
      <c r="H13" s="20">
        <v>3189</v>
      </c>
      <c r="I13" s="20">
        <v>15595</v>
      </c>
      <c r="J13" s="20">
        <v>10420</v>
      </c>
      <c r="K13" s="20">
        <v>38315</v>
      </c>
    </row>
    <row r="14" spans="1:11" s="8" customFormat="1" ht="12.75" x14ac:dyDescent="0.2">
      <c r="A14" s="3" t="s">
        <v>20</v>
      </c>
      <c r="B14" s="19">
        <v>170721</v>
      </c>
      <c r="C14" s="19">
        <v>47697</v>
      </c>
      <c r="D14" s="20">
        <v>89333</v>
      </c>
      <c r="E14" s="20">
        <v>1206</v>
      </c>
      <c r="F14" s="20">
        <v>3656</v>
      </c>
      <c r="G14" s="20">
        <v>261</v>
      </c>
      <c r="H14" s="20">
        <v>13603</v>
      </c>
      <c r="I14" s="20">
        <v>14965</v>
      </c>
      <c r="J14" s="20">
        <v>24352</v>
      </c>
      <c r="K14" s="20">
        <v>126887</v>
      </c>
    </row>
    <row r="15" spans="1:11" s="8" customFormat="1" ht="12.75" x14ac:dyDescent="0.2">
      <c r="A15" s="3" t="s">
        <v>21</v>
      </c>
      <c r="B15" s="19">
        <v>184339</v>
      </c>
      <c r="C15" s="19">
        <v>163809</v>
      </c>
      <c r="D15" s="20">
        <v>5396</v>
      </c>
      <c r="E15" s="20">
        <v>701</v>
      </c>
      <c r="F15" s="20">
        <v>810</v>
      </c>
      <c r="G15" s="20">
        <v>72</v>
      </c>
      <c r="H15" s="20">
        <v>2182</v>
      </c>
      <c r="I15" s="20">
        <v>11369</v>
      </c>
      <c r="J15" s="20">
        <v>5025</v>
      </c>
      <c r="K15" s="20">
        <v>21936</v>
      </c>
    </row>
    <row r="16" spans="1:11" s="8" customFormat="1" ht="12.75" x14ac:dyDescent="0.2">
      <c r="A16" s="3" t="s">
        <v>22</v>
      </c>
      <c r="B16" s="19">
        <v>175071</v>
      </c>
      <c r="C16" s="19">
        <v>117954</v>
      </c>
      <c r="D16" s="20">
        <v>19399</v>
      </c>
      <c r="E16" s="20">
        <v>1407</v>
      </c>
      <c r="F16" s="20">
        <v>3181</v>
      </c>
      <c r="G16" s="20">
        <v>1049</v>
      </c>
      <c r="H16" s="20">
        <v>13044</v>
      </c>
      <c r="I16" s="20">
        <v>19037</v>
      </c>
      <c r="J16" s="20">
        <v>26758</v>
      </c>
      <c r="K16" s="20">
        <v>62603</v>
      </c>
    </row>
    <row r="17" spans="1:11" s="8" customFormat="1" ht="12.75" x14ac:dyDescent="0.2">
      <c r="A17" s="3" t="s">
        <v>23</v>
      </c>
      <c r="B17" s="19">
        <v>179254</v>
      </c>
      <c r="C17" s="19">
        <v>164324</v>
      </c>
      <c r="D17" s="20">
        <v>2305</v>
      </c>
      <c r="E17" s="20">
        <v>744</v>
      </c>
      <c r="F17" s="20">
        <v>1076</v>
      </c>
      <c r="G17" s="20">
        <v>75</v>
      </c>
      <c r="H17" s="20">
        <v>1878</v>
      </c>
      <c r="I17" s="20">
        <v>8852</v>
      </c>
      <c r="J17" s="20">
        <v>5416</v>
      </c>
      <c r="K17" s="20">
        <v>16595</v>
      </c>
    </row>
    <row r="18" spans="1:11" s="8" customFormat="1" ht="12.75" x14ac:dyDescent="0.2">
      <c r="A18" s="3" t="s">
        <v>24</v>
      </c>
      <c r="B18" s="19">
        <v>167995</v>
      </c>
      <c r="C18" s="19">
        <v>44841</v>
      </c>
      <c r="D18" s="20">
        <v>111469</v>
      </c>
      <c r="E18" s="20">
        <v>409</v>
      </c>
      <c r="F18" s="20">
        <v>1395</v>
      </c>
      <c r="G18" s="20">
        <v>54</v>
      </c>
      <c r="H18" s="20">
        <v>2184</v>
      </c>
      <c r="I18" s="20">
        <v>7643</v>
      </c>
      <c r="J18" s="20">
        <v>3728</v>
      </c>
      <c r="K18" s="20">
        <v>123866</v>
      </c>
    </row>
    <row r="19" spans="1:11" s="8" customFormat="1" ht="12.75" x14ac:dyDescent="0.2">
      <c r="A19" s="3" t="s">
        <v>25</v>
      </c>
      <c r="B19" s="19">
        <v>158316</v>
      </c>
      <c r="C19" s="19">
        <v>48771</v>
      </c>
      <c r="D19" s="20">
        <v>92241</v>
      </c>
      <c r="E19" s="20">
        <v>387</v>
      </c>
      <c r="F19" s="20">
        <v>4807</v>
      </c>
      <c r="G19" s="20">
        <v>58</v>
      </c>
      <c r="H19" s="20">
        <v>3781</v>
      </c>
      <c r="I19" s="20">
        <v>8271</v>
      </c>
      <c r="J19" s="20">
        <v>6528</v>
      </c>
      <c r="K19" s="20">
        <v>110735</v>
      </c>
    </row>
    <row r="20" spans="1:11" s="8" customFormat="1" ht="12.75" x14ac:dyDescent="0.2">
      <c r="A20" s="3" t="s">
        <v>26</v>
      </c>
      <c r="B20" s="19">
        <v>184750</v>
      </c>
      <c r="C20" s="19">
        <v>160111</v>
      </c>
      <c r="D20" s="20">
        <v>3716</v>
      </c>
      <c r="E20" s="20">
        <v>259</v>
      </c>
      <c r="F20" s="20">
        <v>8744</v>
      </c>
      <c r="G20" s="20">
        <v>43</v>
      </c>
      <c r="H20" s="20">
        <v>1461</v>
      </c>
      <c r="I20" s="20">
        <v>10416</v>
      </c>
      <c r="J20" s="20">
        <v>5347</v>
      </c>
      <c r="K20" s="20">
        <v>25955</v>
      </c>
    </row>
    <row r="21" spans="1:11" s="8" customFormat="1" ht="12.75" x14ac:dyDescent="0.2">
      <c r="A21" s="3" t="s">
        <v>27</v>
      </c>
      <c r="B21" s="19">
        <v>178815</v>
      </c>
      <c r="C21" s="19">
        <v>150490</v>
      </c>
      <c r="D21" s="20">
        <v>7842</v>
      </c>
      <c r="E21" s="20">
        <v>1110</v>
      </c>
      <c r="F21" s="20">
        <v>3719</v>
      </c>
      <c r="G21" s="20">
        <v>487</v>
      </c>
      <c r="H21" s="20">
        <v>2681</v>
      </c>
      <c r="I21" s="20">
        <v>12486</v>
      </c>
      <c r="J21" s="20">
        <v>9446</v>
      </c>
      <c r="K21" s="20">
        <v>32112</v>
      </c>
    </row>
    <row r="22" spans="1:11" s="8" customFormat="1" ht="12.75" x14ac:dyDescent="0.2">
      <c r="A22" s="3" t="s">
        <v>28</v>
      </c>
      <c r="B22" s="19">
        <v>203946</v>
      </c>
      <c r="C22" s="19">
        <v>154093</v>
      </c>
      <c r="D22" s="20">
        <v>17761</v>
      </c>
      <c r="E22" s="20">
        <v>1190</v>
      </c>
      <c r="F22" s="20">
        <v>5828</v>
      </c>
      <c r="G22" s="20">
        <v>985</v>
      </c>
      <c r="H22" s="20">
        <v>5415</v>
      </c>
      <c r="I22" s="20">
        <v>18674</v>
      </c>
      <c r="J22" s="20">
        <v>17079</v>
      </c>
      <c r="K22" s="20">
        <v>54740</v>
      </c>
    </row>
    <row r="23" spans="1:11" s="8" customFormat="1" ht="12.75" x14ac:dyDescent="0.2">
      <c r="A23" s="3" t="s">
        <v>29</v>
      </c>
      <c r="B23" s="19">
        <v>176249</v>
      </c>
      <c r="C23" s="19">
        <v>159268</v>
      </c>
      <c r="D23" s="20">
        <v>5861</v>
      </c>
      <c r="E23" s="20">
        <v>506</v>
      </c>
      <c r="F23" s="20">
        <v>1198</v>
      </c>
      <c r="G23" s="20">
        <v>69</v>
      </c>
      <c r="H23" s="20">
        <v>1180</v>
      </c>
      <c r="I23" s="20">
        <v>8167</v>
      </c>
      <c r="J23" s="20">
        <v>3382</v>
      </c>
      <c r="K23" s="20">
        <v>18257</v>
      </c>
    </row>
    <row r="24" spans="1:11" s="8" customFormat="1" ht="12.75" x14ac:dyDescent="0.2">
      <c r="A24" s="3" t="s">
        <v>30</v>
      </c>
      <c r="B24" s="19">
        <v>200713</v>
      </c>
      <c r="C24" s="19">
        <v>154805</v>
      </c>
      <c r="D24" s="20">
        <v>19024</v>
      </c>
      <c r="E24" s="20">
        <v>683</v>
      </c>
      <c r="F24" s="20">
        <v>7887</v>
      </c>
      <c r="G24" s="20">
        <v>131</v>
      </c>
      <c r="H24" s="20">
        <v>3727</v>
      </c>
      <c r="I24" s="20">
        <v>14456</v>
      </c>
      <c r="J24" s="20">
        <v>8374</v>
      </c>
      <c r="K24" s="20">
        <v>48212</v>
      </c>
    </row>
    <row r="25" spans="1:11" s="8" customFormat="1" ht="12.75" x14ac:dyDescent="0.2">
      <c r="A25" s="3" t="s">
        <v>31</v>
      </c>
      <c r="B25" s="19">
        <v>198959</v>
      </c>
      <c r="C25" s="19">
        <v>177445</v>
      </c>
      <c r="D25" s="20">
        <v>1864</v>
      </c>
      <c r="E25" s="20">
        <v>1229</v>
      </c>
      <c r="F25" s="20">
        <v>2612</v>
      </c>
      <c r="G25" s="20">
        <v>141</v>
      </c>
      <c r="H25" s="20">
        <v>2075</v>
      </c>
      <c r="I25" s="20">
        <v>13593</v>
      </c>
      <c r="J25" s="20">
        <v>6454</v>
      </c>
      <c r="K25" s="20">
        <v>23650</v>
      </c>
    </row>
    <row r="26" spans="1:11" s="8" customFormat="1" ht="12.75" x14ac:dyDescent="0.2">
      <c r="A26" s="3" t="s">
        <v>32</v>
      </c>
      <c r="B26" s="19">
        <v>175506</v>
      </c>
      <c r="C26" s="19">
        <v>152684</v>
      </c>
      <c r="D26" s="20">
        <v>5477</v>
      </c>
      <c r="E26" s="20">
        <v>845</v>
      </c>
      <c r="F26" s="20">
        <v>1372</v>
      </c>
      <c r="G26" s="20">
        <v>660</v>
      </c>
      <c r="H26" s="20">
        <v>3407</v>
      </c>
      <c r="I26" s="20">
        <v>11061</v>
      </c>
      <c r="J26" s="20">
        <v>7782</v>
      </c>
      <c r="K26" s="20">
        <v>25197</v>
      </c>
    </row>
    <row r="27" spans="1:11" s="8" customFormat="1" ht="12.75" x14ac:dyDescent="0.2">
      <c r="A27" s="3" t="s">
        <v>33</v>
      </c>
      <c r="B27" s="19">
        <v>178734</v>
      </c>
      <c r="C27" s="19">
        <v>160731</v>
      </c>
      <c r="D27" s="20">
        <v>2045</v>
      </c>
      <c r="E27" s="20">
        <v>558</v>
      </c>
      <c r="F27" s="20">
        <v>1691</v>
      </c>
      <c r="G27" s="20">
        <v>68</v>
      </c>
      <c r="H27" s="20">
        <v>1493</v>
      </c>
      <c r="I27" s="20">
        <v>12148</v>
      </c>
      <c r="J27" s="20">
        <v>4741</v>
      </c>
      <c r="K27" s="20">
        <v>19435</v>
      </c>
    </row>
    <row r="28" spans="1:11" s="8" customFormat="1" ht="12.75" x14ac:dyDescent="0.2">
      <c r="A28" s="3" t="s">
        <v>34</v>
      </c>
      <c r="B28" s="19">
        <v>187480</v>
      </c>
      <c r="C28" s="19">
        <v>155156</v>
      </c>
      <c r="D28" s="20">
        <v>10948</v>
      </c>
      <c r="E28" s="20">
        <v>414</v>
      </c>
      <c r="F28" s="20">
        <v>5321</v>
      </c>
      <c r="G28" s="20">
        <v>84</v>
      </c>
      <c r="H28" s="20">
        <v>3333</v>
      </c>
      <c r="I28" s="20">
        <v>12224</v>
      </c>
      <c r="J28" s="20">
        <v>8031</v>
      </c>
      <c r="K28" s="20">
        <v>34166</v>
      </c>
    </row>
    <row r="29" spans="1:11" s="8" customFormat="1" ht="12.75" x14ac:dyDescent="0.2">
      <c r="A29" s="3" t="s">
        <v>35</v>
      </c>
      <c r="B29" s="19">
        <v>188569</v>
      </c>
      <c r="C29" s="19">
        <v>124541</v>
      </c>
      <c r="D29" s="20">
        <v>26403</v>
      </c>
      <c r="E29" s="20">
        <v>695</v>
      </c>
      <c r="F29" s="20">
        <v>18337</v>
      </c>
      <c r="G29" s="20">
        <v>64</v>
      </c>
      <c r="H29" s="20">
        <v>5725</v>
      </c>
      <c r="I29" s="20">
        <v>12804</v>
      </c>
      <c r="J29" s="20">
        <v>11270</v>
      </c>
      <c r="K29" s="20">
        <v>65896</v>
      </c>
    </row>
    <row r="30" spans="1:11" s="8" customFormat="1" ht="12.75" x14ac:dyDescent="0.2">
      <c r="A30" s="3" t="s">
        <v>36</v>
      </c>
      <c r="B30" s="19">
        <v>155990</v>
      </c>
      <c r="C30" s="19">
        <v>128173</v>
      </c>
      <c r="D30" s="20">
        <v>16129</v>
      </c>
      <c r="E30" s="20">
        <v>548</v>
      </c>
      <c r="F30" s="20">
        <v>631</v>
      </c>
      <c r="G30" s="20">
        <v>34</v>
      </c>
      <c r="H30" s="20">
        <v>2199</v>
      </c>
      <c r="I30" s="20">
        <v>8276</v>
      </c>
      <c r="J30" s="20">
        <v>4638</v>
      </c>
      <c r="K30" s="20">
        <v>29161</v>
      </c>
    </row>
    <row r="31" spans="1:11" s="8" customFormat="1" ht="12.75" x14ac:dyDescent="0.2">
      <c r="A31" s="3" t="s">
        <v>37</v>
      </c>
      <c r="B31" s="19">
        <v>189641</v>
      </c>
      <c r="C31" s="19">
        <v>165901</v>
      </c>
      <c r="D31" s="20">
        <v>3112</v>
      </c>
      <c r="E31" s="20">
        <v>481</v>
      </c>
      <c r="F31" s="20">
        <v>8142</v>
      </c>
      <c r="G31" s="20">
        <v>61</v>
      </c>
      <c r="H31" s="20">
        <v>1586</v>
      </c>
      <c r="I31" s="20">
        <v>10358</v>
      </c>
      <c r="J31" s="20">
        <v>5099</v>
      </c>
      <c r="K31" s="20">
        <v>25113</v>
      </c>
    </row>
    <row r="32" spans="1:11" s="8" customFormat="1" ht="12.75" x14ac:dyDescent="0.2">
      <c r="A32" s="3" t="s">
        <v>38</v>
      </c>
      <c r="B32" s="19">
        <v>172892</v>
      </c>
      <c r="C32" s="19">
        <v>148310</v>
      </c>
      <c r="D32" s="20">
        <v>11252</v>
      </c>
      <c r="E32" s="20">
        <v>528</v>
      </c>
      <c r="F32" s="20">
        <v>1683</v>
      </c>
      <c r="G32" s="20">
        <v>28</v>
      </c>
      <c r="H32" s="20">
        <v>1740</v>
      </c>
      <c r="I32" s="20">
        <v>9351</v>
      </c>
      <c r="J32" s="20">
        <v>4202</v>
      </c>
      <c r="K32" s="20">
        <v>25737</v>
      </c>
    </row>
    <row r="33" spans="1:11" s="8" customFormat="1" ht="12.75" x14ac:dyDescent="0.2">
      <c r="A33" s="3" t="s">
        <v>39</v>
      </c>
      <c r="B33" s="19">
        <v>178754</v>
      </c>
      <c r="C33" s="19">
        <v>160605</v>
      </c>
      <c r="D33" s="20">
        <v>2135</v>
      </c>
      <c r="E33" s="20">
        <v>1099</v>
      </c>
      <c r="F33" s="20">
        <v>781</v>
      </c>
      <c r="G33" s="20">
        <v>183</v>
      </c>
      <c r="H33" s="20">
        <v>3083</v>
      </c>
      <c r="I33" s="20">
        <v>10868</v>
      </c>
      <c r="J33" s="20">
        <v>6963</v>
      </c>
      <c r="K33" s="20">
        <v>20095</v>
      </c>
    </row>
    <row r="34" spans="1:11" s="8" customFormat="1" ht="12.75" x14ac:dyDescent="0.2">
      <c r="A34" s="3" t="s">
        <v>40</v>
      </c>
      <c r="B34" s="19">
        <v>182980</v>
      </c>
      <c r="C34" s="19">
        <v>155178</v>
      </c>
      <c r="D34" s="20">
        <v>1612</v>
      </c>
      <c r="E34" s="20">
        <v>2161</v>
      </c>
      <c r="F34" s="20">
        <v>2098</v>
      </c>
      <c r="G34" s="20">
        <v>1200</v>
      </c>
      <c r="H34" s="20">
        <v>6748</v>
      </c>
      <c r="I34" s="20">
        <v>13983</v>
      </c>
      <c r="J34" s="20">
        <v>14249</v>
      </c>
      <c r="K34" s="20">
        <v>31090</v>
      </c>
    </row>
    <row r="35" spans="1:11" s="8" customFormat="1" ht="12.75" x14ac:dyDescent="0.2">
      <c r="A35" s="3" t="s">
        <v>41</v>
      </c>
      <c r="B35" s="19">
        <v>188798</v>
      </c>
      <c r="C35" s="19">
        <v>153216</v>
      </c>
      <c r="D35" s="20">
        <v>8985</v>
      </c>
      <c r="E35" s="20">
        <v>1450</v>
      </c>
      <c r="F35" s="20">
        <v>4285</v>
      </c>
      <c r="G35" s="20">
        <v>338</v>
      </c>
      <c r="H35" s="20">
        <v>4104</v>
      </c>
      <c r="I35" s="20">
        <v>16420</v>
      </c>
      <c r="J35" s="20">
        <v>10950</v>
      </c>
      <c r="K35" s="20">
        <v>38849</v>
      </c>
    </row>
    <row r="36" spans="1:11" s="8" customFormat="1" ht="12.75" x14ac:dyDescent="0.2">
      <c r="A36" s="3" t="s">
        <v>42</v>
      </c>
      <c r="B36" s="19">
        <v>177156</v>
      </c>
      <c r="C36" s="19">
        <v>154584</v>
      </c>
      <c r="D36" s="20">
        <v>5502</v>
      </c>
      <c r="E36" s="20">
        <v>1092</v>
      </c>
      <c r="F36" s="20">
        <v>1140</v>
      </c>
      <c r="G36" s="20">
        <v>146</v>
      </c>
      <c r="H36" s="20">
        <v>2515</v>
      </c>
      <c r="I36" s="20">
        <v>12177</v>
      </c>
      <c r="J36" s="20">
        <v>7183</v>
      </c>
      <c r="K36" s="20">
        <v>24818</v>
      </c>
    </row>
    <row r="37" spans="1:11" s="8" customFormat="1" ht="12.75" x14ac:dyDescent="0.2">
      <c r="A37" s="3" t="s">
        <v>43</v>
      </c>
      <c r="B37" s="19">
        <v>188978</v>
      </c>
      <c r="C37" s="19">
        <v>154002</v>
      </c>
      <c r="D37" s="20">
        <v>2910</v>
      </c>
      <c r="E37" s="20">
        <v>3782</v>
      </c>
      <c r="F37" s="20">
        <v>2329</v>
      </c>
      <c r="G37" s="20">
        <v>1261</v>
      </c>
      <c r="H37" s="20">
        <v>8584</v>
      </c>
      <c r="I37" s="20">
        <v>16110</v>
      </c>
      <c r="J37" s="20">
        <v>15119</v>
      </c>
      <c r="K37" s="20">
        <v>38044</v>
      </c>
    </row>
    <row r="38" spans="1:11" s="8" customFormat="1" ht="12.75" x14ac:dyDescent="0.2">
      <c r="A38" s="3" t="s">
        <v>44</v>
      </c>
      <c r="B38" s="19">
        <v>160955</v>
      </c>
      <c r="C38" s="19">
        <v>148259</v>
      </c>
      <c r="D38" s="20">
        <v>1420</v>
      </c>
      <c r="E38" s="20">
        <v>1030</v>
      </c>
      <c r="F38" s="20">
        <v>554</v>
      </c>
      <c r="G38" s="20">
        <v>56</v>
      </c>
      <c r="H38" s="20">
        <v>987</v>
      </c>
      <c r="I38" s="20">
        <v>8649</v>
      </c>
      <c r="J38" s="20">
        <v>3163</v>
      </c>
      <c r="K38" s="20">
        <v>13967</v>
      </c>
    </row>
    <row r="39" spans="1:11" s="8" customFormat="1" ht="12.75" x14ac:dyDescent="0.2">
      <c r="A39" s="3" t="s">
        <v>45</v>
      </c>
      <c r="B39" s="19">
        <v>191511</v>
      </c>
      <c r="C39" s="19">
        <v>153541</v>
      </c>
      <c r="D39" s="20">
        <v>12719</v>
      </c>
      <c r="E39" s="20">
        <v>993</v>
      </c>
      <c r="F39" s="20">
        <v>3809</v>
      </c>
      <c r="G39" s="20">
        <v>1139</v>
      </c>
      <c r="H39" s="20">
        <v>4169</v>
      </c>
      <c r="I39" s="20">
        <v>15141</v>
      </c>
      <c r="J39" s="20">
        <v>12761</v>
      </c>
      <c r="K39" s="20">
        <v>41694</v>
      </c>
    </row>
    <row r="40" spans="1:11" s="8" customFormat="1" ht="2.25" customHeight="1" x14ac:dyDescent="0.2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</row>
    <row r="41" spans="1:11" s="8" customFormat="1" ht="12.75" x14ac:dyDescent="0.2">
      <c r="A41" s="6" t="s">
        <v>0</v>
      </c>
      <c r="B41" s="7">
        <v>6154913</v>
      </c>
      <c r="C41" s="7">
        <v>4740335</v>
      </c>
      <c r="D41" s="7">
        <v>699840</v>
      </c>
      <c r="E41" s="7">
        <v>30518</v>
      </c>
      <c r="F41" s="7">
        <v>133377</v>
      </c>
      <c r="G41" s="7">
        <v>9730</v>
      </c>
      <c r="H41" s="7">
        <v>127942</v>
      </c>
      <c r="I41" s="7">
        <v>413171</v>
      </c>
      <c r="J41" s="7">
        <v>303068</v>
      </c>
      <c r="K41" s="7">
        <v>1491006</v>
      </c>
    </row>
    <row r="42" spans="1:11" ht="6" customHeight="1" x14ac:dyDescent="0.25">
      <c r="A42" s="9"/>
      <c r="B42" s="10"/>
      <c r="C42" s="10"/>
    </row>
    <row r="43" spans="1:11" x14ac:dyDescent="0.25">
      <c r="A43" s="11" t="s">
        <v>52</v>
      </c>
      <c r="B43" s="12"/>
      <c r="C43" s="12"/>
    </row>
    <row r="44" spans="1:11" x14ac:dyDescent="0.25">
      <c r="A44" s="11" t="s">
        <v>53</v>
      </c>
      <c r="B44" s="12"/>
      <c r="C44" s="12"/>
    </row>
    <row r="45" spans="1:11" x14ac:dyDescent="0.25">
      <c r="A45" s="13" t="s">
        <v>51</v>
      </c>
    </row>
  </sheetData>
  <printOptions horizontalCentered="1"/>
  <pageMargins left="0.7" right="0.7" top="0.4" bottom="0.4" header="0.3" footer="0.3"/>
  <pageSetup scale="80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ySplit="5" topLeftCell="A6" activePane="bottomLeft" state="frozenSplit"/>
      <selection pane="bottomLeft"/>
    </sheetView>
  </sheetViews>
  <sheetFormatPr defaultRowHeight="15" x14ac:dyDescent="0.25"/>
  <cols>
    <col min="1" max="1" width="25.710937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4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4" s="15" customFormat="1" ht="21" x14ac:dyDescent="0.35">
      <c r="A2" s="1" t="s">
        <v>55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4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4" ht="18.75" x14ac:dyDescent="0.3">
      <c r="A4" s="24"/>
      <c r="B4" s="24"/>
      <c r="C4" s="24"/>
    </row>
    <row r="5" spans="1:14" s="18" customFormat="1" ht="75.75" customHeight="1" x14ac:dyDescent="0.25">
      <c r="A5" s="2" t="s">
        <v>46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49</v>
      </c>
      <c r="K5" s="17" t="s">
        <v>50</v>
      </c>
    </row>
    <row r="6" spans="1:14" s="8" customFormat="1" ht="12.75" x14ac:dyDescent="0.2">
      <c r="A6" s="3" t="s">
        <v>12</v>
      </c>
      <c r="B6" s="29">
        <f>SUM(C6:I6)</f>
        <v>1.0000000000000002</v>
      </c>
      <c r="C6" s="25">
        <f>'St Senate by Race 2020'!C6/'St Senate by Race 2020'!$B6</f>
        <v>0.8482791524798855</v>
      </c>
      <c r="D6" s="25">
        <f>'St Senate by Race 2020'!D6/'St Senate by Race 2020'!$B6</f>
        <v>4.6013966298713974E-2</v>
      </c>
      <c r="E6" s="25">
        <f>'St Senate by Race 2020'!E6/'St Senate by Race 2020'!$B6</f>
        <v>2.2445837218884866E-3</v>
      </c>
      <c r="F6" s="25">
        <f>'St Senate by Race 2020'!F6/'St Senate by Race 2020'!$B6</f>
        <v>3.0903688924551625E-2</v>
      </c>
      <c r="G6" s="25">
        <f>'St Senate by Race 2020'!G6/'St Senate by Race 2020'!$B6</f>
        <v>2.3313309188696839E-4</v>
      </c>
      <c r="H6" s="25">
        <f>'St Senate by Race 2020'!H6/'St Senate by Race 2020'!$B6</f>
        <v>1.0301229641517208E-2</v>
      </c>
      <c r="I6" s="25">
        <f>'St Senate by Race 2020'!I6/'St Senate by Race 2020'!$B6</f>
        <v>6.2024245841556247E-2</v>
      </c>
      <c r="J6" s="25">
        <f>'St Senate by Race 2020'!J6/'St Senate by Race 2020'!$B6</f>
        <v>3.3028995250590963E-2</v>
      </c>
      <c r="K6" s="25">
        <f>'St Senate by Race 2020'!K6/'St Senate by Race 2020'!$B6</f>
        <v>0.15989134913578104</v>
      </c>
      <c r="M6" s="30"/>
      <c r="N6" s="30"/>
    </row>
    <row r="7" spans="1:14" s="8" customFormat="1" ht="12.75" x14ac:dyDescent="0.2">
      <c r="A7" s="3" t="s">
        <v>13</v>
      </c>
      <c r="B7" s="29">
        <f t="shared" ref="B7:B41" si="0">SUM(C7:I7)</f>
        <v>1</v>
      </c>
      <c r="C7" s="25">
        <f>'St Senate by Race 2020'!C7/'St Senate by Race 2020'!$B7</f>
        <v>0.847218778411439</v>
      </c>
      <c r="D7" s="25">
        <f>'St Senate by Race 2020'!D7/'St Senate by Race 2020'!$B7</f>
        <v>4.5669522733742918E-2</v>
      </c>
      <c r="E7" s="25">
        <f>'St Senate by Race 2020'!E7/'St Senate by Race 2020'!$B7</f>
        <v>2.2775068646628278E-3</v>
      </c>
      <c r="F7" s="25">
        <f>'St Senate by Race 2020'!F7/'St Senate by Race 2020'!$B7</f>
        <v>2.6751522164366201E-2</v>
      </c>
      <c r="G7" s="25">
        <f>'St Senate by Race 2020'!G7/'St Senate by Race 2020'!$B7</f>
        <v>6.7039516580800985E-4</v>
      </c>
      <c r="H7" s="25">
        <f>'St Senate by Race 2020'!H7/'St Senate by Race 2020'!$B7</f>
        <v>1.3072705733256192E-2</v>
      </c>
      <c r="I7" s="25">
        <f>'St Senate by Race 2020'!I7/'St Senate by Race 2020'!$B7</f>
        <v>6.4339568926724891E-2</v>
      </c>
      <c r="J7" s="25">
        <f>'St Senate by Race 2020'!J7/'St Senate by Race 2020'!$B7</f>
        <v>3.6642146733889852E-2</v>
      </c>
      <c r="K7" s="25">
        <f>'St Senate by Race 2020'!K7/'St Senate by Race 2020'!$B7</f>
        <v>0.16170757913877179</v>
      </c>
    </row>
    <row r="8" spans="1:14" s="8" customFormat="1" ht="12.75" x14ac:dyDescent="0.2">
      <c r="A8" s="3" t="s">
        <v>14</v>
      </c>
      <c r="B8" s="29">
        <f t="shared" si="0"/>
        <v>1</v>
      </c>
      <c r="C8" s="25">
        <f>'St Senate by Race 2020'!C8/'St Senate by Race 2020'!$B8</f>
        <v>0.91177783057959005</v>
      </c>
      <c r="D8" s="25">
        <f>'St Senate by Race 2020'!D8/'St Senate by Race 2020'!$B8</f>
        <v>2.358695589181295E-2</v>
      </c>
      <c r="E8" s="25">
        <f>'St Senate by Race 2020'!E8/'St Senate by Race 2020'!$B8</f>
        <v>3.4308299479000656E-3</v>
      </c>
      <c r="F8" s="25">
        <f>'St Senate by Race 2020'!F8/'St Senate by Race 2020'!$B8</f>
        <v>4.0567246005575102E-3</v>
      </c>
      <c r="G8" s="25">
        <f>'St Senate by Race 2020'!G8/'St Senate by Race 2020'!$B8</f>
        <v>1.8545026745405761E-4</v>
      </c>
      <c r="H8" s="25">
        <f>'St Senate by Race 2020'!H8/'St Senate by Race 2020'!$B8</f>
        <v>5.0187478629754338E-3</v>
      </c>
      <c r="I8" s="25">
        <f>'St Senate by Race 2020'!I8/'St Senate by Race 2020'!$B8</f>
        <v>5.1943460849709945E-2</v>
      </c>
      <c r="J8" s="25">
        <f>'St Senate by Race 2020'!J8/'St Senate by Race 2020'!$B8</f>
        <v>1.548509733241381E-2</v>
      </c>
      <c r="K8" s="25">
        <f>'St Senate by Race 2020'!K8/'St Senate by Race 2020'!$B8</f>
        <v>9.4550659797279682E-2</v>
      </c>
    </row>
    <row r="9" spans="1:14" s="8" customFormat="1" ht="12.75" x14ac:dyDescent="0.2">
      <c r="A9" s="3" t="s">
        <v>15</v>
      </c>
      <c r="B9" s="29">
        <f t="shared" si="0"/>
        <v>1</v>
      </c>
      <c r="C9" s="25">
        <f>'St Senate by Race 2020'!C9/'St Senate by Race 2020'!$B9</f>
        <v>0.58677661151420224</v>
      </c>
      <c r="D9" s="25">
        <f>'St Senate by Race 2020'!D9/'St Senate by Race 2020'!$B9</f>
        <v>0.29233206704715264</v>
      </c>
      <c r="E9" s="25">
        <f>'St Senate by Race 2020'!E9/'St Senate by Race 2020'!$B9</f>
        <v>2.6706035564037474E-3</v>
      </c>
      <c r="F9" s="25">
        <f>'St Senate by Race 2020'!F9/'St Senate by Race 2020'!$B9</f>
        <v>4.165541412359193E-2</v>
      </c>
      <c r="G9" s="25">
        <f>'St Senate by Race 2020'!G9/'St Senate by Race 2020'!$B9</f>
        <v>3.3607595316541538E-4</v>
      </c>
      <c r="H9" s="25">
        <f>'St Senate by Race 2020'!H9/'St Senate by Race 2020'!$B9</f>
        <v>1.5969609131663755E-2</v>
      </c>
      <c r="I9" s="25">
        <f>'St Senate by Race 2020'!I9/'St Senate by Race 2020'!$B9</f>
        <v>6.0259618673820285E-2</v>
      </c>
      <c r="J9" s="25">
        <f>'St Senate by Race 2020'!J9/'St Senate by Race 2020'!$B9</f>
        <v>4.0227091322638915E-2</v>
      </c>
      <c r="K9" s="25">
        <f>'St Senate by Race 2020'!K9/'St Senate by Race 2020'!$B9</f>
        <v>0.42214140395729433</v>
      </c>
    </row>
    <row r="10" spans="1:14" s="8" customFormat="1" ht="12.75" x14ac:dyDescent="0.2">
      <c r="A10" s="3" t="s">
        <v>16</v>
      </c>
      <c r="B10" s="29">
        <f t="shared" si="0"/>
        <v>1</v>
      </c>
      <c r="C10" s="25">
        <f>'St Senate by Race 2020'!C10/'St Senate by Race 2020'!$B10</f>
        <v>0.36790538752418533</v>
      </c>
      <c r="D10" s="25">
        <f>'St Senate by Race 2020'!D10/'St Senate by Race 2020'!$B10</f>
        <v>0.48941725819067167</v>
      </c>
      <c r="E10" s="25">
        <f>'St Senate by Race 2020'!E10/'St Senate by Race 2020'!$B10</f>
        <v>3.4579895436982846E-3</v>
      </c>
      <c r="F10" s="25">
        <f>'St Senate by Race 2020'!F10/'St Senate by Race 2020'!$B10</f>
        <v>4.4383413412059446E-2</v>
      </c>
      <c r="G10" s="25">
        <f>'St Senate by Race 2020'!G10/'St Senate by Race 2020'!$B10</f>
        <v>3.2345140289694838E-4</v>
      </c>
      <c r="H10" s="25">
        <f>'St Senate by Race 2020'!H10/'St Senate by Race 2020'!$B10</f>
        <v>3.2051093559788524E-2</v>
      </c>
      <c r="I10" s="25">
        <f>'St Senate by Race 2020'!I10/'St Senate by Race 2020'!$B10</f>
        <v>6.2461406366699793E-2</v>
      </c>
      <c r="J10" s="25">
        <f>'St Senate by Race 2020'!J10/'St Senate by Race 2020'!$B10</f>
        <v>5.8932845607823997E-2</v>
      </c>
      <c r="K10" s="25">
        <f>'St Senate by Race 2020'!K10/'St Senate by Race 2020'!$B10</f>
        <v>0.64241565269552636</v>
      </c>
    </row>
    <row r="11" spans="1:14" s="8" customFormat="1" ht="12.75" x14ac:dyDescent="0.2">
      <c r="A11" s="3" t="s">
        <v>17</v>
      </c>
      <c r="B11" s="29">
        <f t="shared" si="0"/>
        <v>1</v>
      </c>
      <c r="C11" s="25">
        <f>'St Senate by Race 2020'!C11/'St Senate by Race 2020'!$B11</f>
        <v>0.87464281632186536</v>
      </c>
      <c r="D11" s="25">
        <f>'St Senate by Race 2020'!D11/'St Senate by Race 2020'!$B11</f>
        <v>4.982283689564522E-2</v>
      </c>
      <c r="E11" s="25">
        <f>'St Senate by Race 2020'!E11/'St Senate by Race 2020'!$B11</f>
        <v>3.8804434792547721E-3</v>
      </c>
      <c r="F11" s="25">
        <f>'St Senate by Race 2020'!F11/'St Senate by Race 2020'!$B11</f>
        <v>6.9322208252371696E-3</v>
      </c>
      <c r="G11" s="25">
        <f>'St Senate by Race 2020'!G11/'St Senate by Race 2020'!$B11</f>
        <v>8.5724082752314549E-4</v>
      </c>
      <c r="H11" s="25">
        <f>'St Senate by Race 2020'!H11/'St Senate by Race 2020'!$B11</f>
        <v>1.0075437192822037E-2</v>
      </c>
      <c r="I11" s="25">
        <f>'St Senate by Race 2020'!I11/'St Senate by Race 2020'!$B11</f>
        <v>5.3789004457652306E-2</v>
      </c>
      <c r="J11" s="25">
        <f>'St Senate by Race 2020'!J11/'St Senate by Race 2020'!$B11</f>
        <v>2.7917476283003773E-2</v>
      </c>
      <c r="K11" s="25">
        <f>'St Senate by Race 2020'!K11/'St Senate by Race 2020'!$B11</f>
        <v>0.13386101268716424</v>
      </c>
    </row>
    <row r="12" spans="1:14" s="8" customFormat="1" ht="12.75" x14ac:dyDescent="0.2">
      <c r="A12" s="3" t="s">
        <v>18</v>
      </c>
      <c r="B12" s="29">
        <f t="shared" si="0"/>
        <v>1</v>
      </c>
      <c r="C12" s="25">
        <f>'St Senate by Race 2020'!C12/'St Senate by Race 2020'!$B12</f>
        <v>0.64486127267243976</v>
      </c>
      <c r="D12" s="25">
        <f>'St Senate by Race 2020'!D12/'St Senate by Race 2020'!$B12</f>
        <v>0.20186010943087329</v>
      </c>
      <c r="E12" s="25">
        <f>'St Senate by Race 2020'!E12/'St Senate by Race 2020'!$B12</f>
        <v>5.3045969583387191E-3</v>
      </c>
      <c r="F12" s="25">
        <f>'St Senate by Race 2020'!F12/'St Senate by Race 2020'!$B12</f>
        <v>2.8617896686915688E-2</v>
      </c>
      <c r="G12" s="25">
        <f>'St Senate by Race 2020'!G12/'St Senate by Race 2020'!$B12</f>
        <v>1.0393778811770282E-3</v>
      </c>
      <c r="H12" s="25">
        <f>'St Senate by Race 2020'!H12/'St Senate by Race 2020'!$B12</f>
        <v>3.4369479987936755E-2</v>
      </c>
      <c r="I12" s="25">
        <f>'St Senate by Race 2020'!I12/'St Senate by Race 2020'!$B12</f>
        <v>8.3947266382318725E-2</v>
      </c>
      <c r="J12" s="25">
        <f>'St Senate by Race 2020'!J12/'St Senate by Race 2020'!$B12</f>
        <v>8.753931325664556E-2</v>
      </c>
      <c r="K12" s="25">
        <f>'St Senate by Race 2020'!K12/'St Senate by Race 2020'!$B12</f>
        <v>0.3762063245874801</v>
      </c>
    </row>
    <row r="13" spans="1:14" s="8" customFormat="1" ht="12.75" x14ac:dyDescent="0.2">
      <c r="A13" s="3" t="s">
        <v>19</v>
      </c>
      <c r="B13" s="29">
        <f t="shared" si="0"/>
        <v>0.99999999999999978</v>
      </c>
      <c r="C13" s="25">
        <f>'St Senate by Race 2020'!C13/'St Senate by Race 2020'!$B13</f>
        <v>0.80994378755572782</v>
      </c>
      <c r="D13" s="25">
        <f>'St Senate by Race 2020'!D13/'St Senate by Race 2020'!$B13</f>
        <v>6.6464215717947056E-2</v>
      </c>
      <c r="E13" s="25">
        <f>'St Senate by Race 2020'!E13/'St Senate by Race 2020'!$B13</f>
        <v>4.3720789989446706E-3</v>
      </c>
      <c r="F13" s="25">
        <f>'St Senate by Race 2020'!F13/'St Senate by Race 2020'!$B13</f>
        <v>1.6422217914755229E-2</v>
      </c>
      <c r="G13" s="25">
        <f>'St Senate by Race 2020'!G13/'St Senate by Race 2020'!$B13</f>
        <v>1.658374792703151E-3</v>
      </c>
      <c r="H13" s="25">
        <f>'St Senate by Race 2020'!H13/'St Senate by Race 2020'!$B13</f>
        <v>1.7170640304968662E-2</v>
      </c>
      <c r="I13" s="25">
        <f>'St Senate by Race 2020'!I13/'St Senate by Race 2020'!$B13</f>
        <v>8.3968684714953376E-2</v>
      </c>
      <c r="J13" s="25">
        <f>'St Senate by Race 2020'!J13/'St Senate by Race 2020'!$B13</f>
        <v>5.6104757597294913E-2</v>
      </c>
      <c r="K13" s="25">
        <f>'St Senate by Race 2020'!K13/'St Senate by Race 2020'!$B13</f>
        <v>0.20630074734552348</v>
      </c>
    </row>
    <row r="14" spans="1:14" s="8" customFormat="1" ht="12.75" x14ac:dyDescent="0.2">
      <c r="A14" s="3" t="s">
        <v>20</v>
      </c>
      <c r="B14" s="29">
        <f t="shared" si="0"/>
        <v>1</v>
      </c>
      <c r="C14" s="25">
        <f>'St Senate by Race 2020'!C14/'St Senate by Race 2020'!$B14</f>
        <v>0.27938566432952011</v>
      </c>
      <c r="D14" s="25">
        <f>'St Senate by Race 2020'!D14/'St Senate by Race 2020'!$B14</f>
        <v>0.52326895929616157</v>
      </c>
      <c r="E14" s="25">
        <f>'St Senate by Race 2020'!E14/'St Senate by Race 2020'!$B14</f>
        <v>7.0641573092941118E-3</v>
      </c>
      <c r="F14" s="25">
        <f>'St Senate by Race 2020'!F14/'St Senate by Race 2020'!$B14</f>
        <v>2.1415057315737372E-2</v>
      </c>
      <c r="G14" s="25">
        <f>'St Senate by Race 2020'!G14/'St Senate by Race 2020'!$B14</f>
        <v>1.5288101639517107E-3</v>
      </c>
      <c r="H14" s="25">
        <f>'St Senate by Race 2020'!H14/'St Senate by Race 2020'!$B14</f>
        <v>7.9679711341897011E-2</v>
      </c>
      <c r="I14" s="25">
        <f>'St Senate by Race 2020'!I14/'St Senate by Race 2020'!$B14</f>
        <v>8.7657640243438126E-2</v>
      </c>
      <c r="J14" s="25">
        <f>'St Senate by Race 2020'!J14/'St Senate by Race 2020'!$B14</f>
        <v>0.14264208855383931</v>
      </c>
      <c r="K14" s="25">
        <f>'St Senate by Race 2020'!K14/'St Senate by Race 2020'!$B14</f>
        <v>0.74324189759900661</v>
      </c>
    </row>
    <row r="15" spans="1:14" s="8" customFormat="1" ht="12.75" x14ac:dyDescent="0.2">
      <c r="A15" s="3" t="s">
        <v>21</v>
      </c>
      <c r="B15" s="29">
        <f t="shared" si="0"/>
        <v>1</v>
      </c>
      <c r="C15" s="25">
        <f>'St Senate by Race 2020'!C15/'St Senate by Race 2020'!$B15</f>
        <v>0.88862910181784649</v>
      </c>
      <c r="D15" s="25">
        <f>'St Senate by Race 2020'!D15/'St Senate by Race 2020'!$B15</f>
        <v>2.9272156190496855E-2</v>
      </c>
      <c r="E15" s="25">
        <f>'St Senate by Race 2020'!E15/'St Senate by Race 2020'!$B15</f>
        <v>3.8027764065119156E-3</v>
      </c>
      <c r="F15" s="25">
        <f>'St Senate by Race 2020'!F15/'St Senate by Race 2020'!$B15</f>
        <v>4.3940783013903728E-3</v>
      </c>
      <c r="G15" s="25">
        <f>'St Senate by Race 2020'!G15/'St Senate by Race 2020'!$B15</f>
        <v>3.905847379013665E-4</v>
      </c>
      <c r="H15" s="25">
        <f>'St Senate by Race 2020'!H15/'St Senate by Race 2020'!$B15</f>
        <v>1.1836887473621969E-2</v>
      </c>
      <c r="I15" s="25">
        <f>'St Senate by Race 2020'!I15/'St Senate by Race 2020'!$B15</f>
        <v>6.1674415072231051E-2</v>
      </c>
      <c r="J15" s="25">
        <f>'St Senate by Race 2020'!J15/'St Senate by Race 2020'!$B15</f>
        <v>2.7259559832699537E-2</v>
      </c>
      <c r="K15" s="25">
        <f>'St Senate by Race 2020'!K15/'St Senate by Race 2020'!$B15</f>
        <v>0.11899815014728299</v>
      </c>
    </row>
    <row r="16" spans="1:14" s="8" customFormat="1" ht="12.75" x14ac:dyDescent="0.2">
      <c r="A16" s="3" t="s">
        <v>22</v>
      </c>
      <c r="B16" s="29">
        <f t="shared" si="0"/>
        <v>0.99999999999999989</v>
      </c>
      <c r="C16" s="25">
        <f>'St Senate by Race 2020'!C16/'St Senate by Race 2020'!$B16</f>
        <v>0.6737495073427352</v>
      </c>
      <c r="D16" s="25">
        <f>'St Senate by Race 2020'!D16/'St Senate by Race 2020'!$B16</f>
        <v>0.110806472802463</v>
      </c>
      <c r="E16" s="25">
        <f>'St Senate by Race 2020'!E16/'St Senate by Race 2020'!$B16</f>
        <v>8.0367393800229621E-3</v>
      </c>
      <c r="F16" s="25">
        <f>'St Senate by Race 2020'!F16/'St Senate by Race 2020'!$B16</f>
        <v>1.8169771121430735E-2</v>
      </c>
      <c r="G16" s="25">
        <f>'St Senate by Race 2020'!G16/'St Senate by Race 2020'!$B16</f>
        <v>5.9918547332225213E-3</v>
      </c>
      <c r="H16" s="25">
        <f>'St Senate by Race 2020'!H16/'St Senate by Race 2020'!$B16</f>
        <v>7.4506914337611599E-2</v>
      </c>
      <c r="I16" s="25">
        <f>'St Senate by Race 2020'!I16/'St Senate by Race 2020'!$B16</f>
        <v>0.10873874028251396</v>
      </c>
      <c r="J16" s="25">
        <f>'St Senate by Race 2020'!J16/'St Senate by Race 2020'!$B16</f>
        <v>0.15284084742761508</v>
      </c>
      <c r="K16" s="25">
        <f>'St Senate by Race 2020'!K16/'St Senate by Race 2020'!$B16</f>
        <v>0.35758635068058103</v>
      </c>
    </row>
    <row r="17" spans="1:11" s="8" customFormat="1" ht="12.75" x14ac:dyDescent="0.2">
      <c r="A17" s="3" t="s">
        <v>23</v>
      </c>
      <c r="B17" s="29">
        <f t="shared" si="0"/>
        <v>0.99999999999999989</v>
      </c>
      <c r="C17" s="25">
        <f>'St Senate by Race 2020'!C17/'St Senate by Race 2020'!$B17</f>
        <v>0.91671036629587066</v>
      </c>
      <c r="D17" s="25">
        <f>'St Senate by Race 2020'!D17/'St Senate by Race 2020'!$B17</f>
        <v>1.2858848338112398E-2</v>
      </c>
      <c r="E17" s="25">
        <f>'St Senate by Race 2020'!E17/'St Senate by Race 2020'!$B17</f>
        <v>4.150534995034978E-3</v>
      </c>
      <c r="F17" s="25">
        <f>'St Senate by Race 2020'!F17/'St Senate by Race 2020'!$B17</f>
        <v>6.0026554498086512E-3</v>
      </c>
      <c r="G17" s="25">
        <f>'St Senate by Race 2020'!G17/'St Senate by Race 2020'!$B17</f>
        <v>4.1840070514465505E-4</v>
      </c>
      <c r="H17" s="25">
        <f>'St Senate by Race 2020'!H17/'St Senate by Race 2020'!$B17</f>
        <v>1.0476753656822163E-2</v>
      </c>
      <c r="I17" s="25">
        <f>'St Senate by Race 2020'!I17/'St Senate by Race 2020'!$B17</f>
        <v>4.9382440559206486E-2</v>
      </c>
      <c r="J17" s="25">
        <f>'St Senate by Race 2020'!J17/'St Senate by Race 2020'!$B17</f>
        <v>3.0214109587512691E-2</v>
      </c>
      <c r="K17" s="25">
        <f>'St Senate by Race 2020'!K17/'St Senate by Race 2020'!$B17</f>
        <v>9.2578129358340672E-2</v>
      </c>
    </row>
    <row r="18" spans="1:11" s="8" customFormat="1" ht="12.75" x14ac:dyDescent="0.2">
      <c r="A18" s="3" t="s">
        <v>24</v>
      </c>
      <c r="B18" s="29">
        <f t="shared" si="0"/>
        <v>1.0000000000000002</v>
      </c>
      <c r="C18" s="25">
        <f>'St Senate by Race 2020'!C18/'St Senate by Race 2020'!$B18</f>
        <v>0.26691865829340161</v>
      </c>
      <c r="D18" s="25">
        <f>'St Senate by Race 2020'!D18/'St Senate by Race 2020'!$B18</f>
        <v>0.66352570016964796</v>
      </c>
      <c r="E18" s="25">
        <f>'St Senate by Race 2020'!E18/'St Senate by Race 2020'!$B18</f>
        <v>2.4345962677460638E-3</v>
      </c>
      <c r="F18" s="25">
        <f>'St Senate by Race 2020'!F18/'St Senate by Race 2020'!$B18</f>
        <v>8.3038185660287509E-3</v>
      </c>
      <c r="G18" s="25">
        <f>'St Senate by Race 2020'!G18/'St Senate by Race 2020'!$B18</f>
        <v>3.2143813803982264E-4</v>
      </c>
      <c r="H18" s="25">
        <f>'St Senate by Race 2020'!H18/'St Senate by Race 2020'!$B18</f>
        <v>1.300038691627727E-2</v>
      </c>
      <c r="I18" s="25">
        <f>'St Senate by Race 2020'!I18/'St Senate by Race 2020'!$B18</f>
        <v>4.5495401648858597E-2</v>
      </c>
      <c r="J18" s="25">
        <f>'St Senate by Race 2020'!J18/'St Senate by Race 2020'!$B18</f>
        <v>2.2191136640971457E-2</v>
      </c>
      <c r="K18" s="25">
        <f>'St Senate by Race 2020'!K18/'St Senate by Race 2020'!$B18</f>
        <v>0.73731956308223456</v>
      </c>
    </row>
    <row r="19" spans="1:11" s="8" customFormat="1" ht="12.75" x14ac:dyDescent="0.2">
      <c r="A19" s="3" t="s">
        <v>25</v>
      </c>
      <c r="B19" s="29">
        <f t="shared" si="0"/>
        <v>1</v>
      </c>
      <c r="C19" s="25">
        <f>'St Senate by Race 2020'!C19/'St Senate by Race 2020'!$B19</f>
        <v>0.30806109300386569</v>
      </c>
      <c r="D19" s="25">
        <f>'St Senate by Race 2020'!D19/'St Senate by Race 2020'!$B19</f>
        <v>0.58263852042749942</v>
      </c>
      <c r="E19" s="25">
        <f>'St Senate by Race 2020'!E19/'St Senate by Race 2020'!$B19</f>
        <v>2.4444781323429091E-3</v>
      </c>
      <c r="F19" s="25">
        <f>'St Senate by Race 2020'!F19/'St Senate by Race 2020'!$B19</f>
        <v>3.0363323984941508E-2</v>
      </c>
      <c r="G19" s="25">
        <f>'St Senate by Race 2020'!G19/'St Senate by Race 2020'!$B19</f>
        <v>3.6635589580333007E-4</v>
      </c>
      <c r="H19" s="25">
        <f>'St Senate by Race 2020'!H19/'St Senate by Race 2020'!$B19</f>
        <v>2.3882614517799845E-2</v>
      </c>
      <c r="I19" s="25">
        <f>'St Senate by Race 2020'!I19/'St Senate by Race 2020'!$B19</f>
        <v>5.2243614037747292E-2</v>
      </c>
      <c r="J19" s="25">
        <f>'St Senate by Race 2020'!J19/'St Senate by Race 2020'!$B19</f>
        <v>4.1233987720761006E-2</v>
      </c>
      <c r="K19" s="25">
        <f>'St Senate by Race 2020'!K19/'St Senate by Race 2020'!$B19</f>
        <v>0.69945551934106476</v>
      </c>
    </row>
    <row r="20" spans="1:11" s="8" customFormat="1" ht="12.75" x14ac:dyDescent="0.2">
      <c r="A20" s="3" t="s">
        <v>26</v>
      </c>
      <c r="B20" s="29">
        <f t="shared" si="0"/>
        <v>1</v>
      </c>
      <c r="C20" s="25">
        <f>'St Senate by Race 2020'!C20/'St Senate by Race 2020'!$B20</f>
        <v>0.86663599458728013</v>
      </c>
      <c r="D20" s="25">
        <f>'St Senate by Race 2020'!D20/'St Senate by Race 2020'!$B20</f>
        <v>2.0113667117726657E-2</v>
      </c>
      <c r="E20" s="25">
        <f>'St Senate by Race 2020'!E20/'St Senate by Race 2020'!$B20</f>
        <v>1.4018944519621111E-3</v>
      </c>
      <c r="F20" s="25">
        <f>'St Senate by Race 2020'!F20/'St Senate by Race 2020'!$B20</f>
        <v>4.7328822733423544E-2</v>
      </c>
      <c r="G20" s="25">
        <f>'St Senate by Race 2020'!G20/'St Senate by Race 2020'!$B20</f>
        <v>2.3274695534506088E-4</v>
      </c>
      <c r="H20" s="25">
        <f>'St Senate by Race 2020'!H20/'St Senate by Race 2020'!$B20</f>
        <v>7.9079837618403256E-3</v>
      </c>
      <c r="I20" s="25">
        <f>'St Senate by Race 2020'!I20/'St Senate by Race 2020'!$B20</f>
        <v>5.6378890392422193E-2</v>
      </c>
      <c r="J20" s="25">
        <f>'St Senate by Race 2020'!J20/'St Senate by Race 2020'!$B20</f>
        <v>2.8941813261163733E-2</v>
      </c>
      <c r="K20" s="25">
        <f>'St Senate by Race 2020'!K20/'St Senate by Race 2020'!$B20</f>
        <v>0.14048714479025712</v>
      </c>
    </row>
    <row r="21" spans="1:11" s="8" customFormat="1" ht="12.75" x14ac:dyDescent="0.2">
      <c r="A21" s="3" t="s">
        <v>27</v>
      </c>
      <c r="B21" s="29">
        <f t="shared" si="0"/>
        <v>1</v>
      </c>
      <c r="C21" s="25">
        <f>'St Senate by Race 2020'!C21/'St Senate by Race 2020'!$B21</f>
        <v>0.8415960629701088</v>
      </c>
      <c r="D21" s="25">
        <f>'St Senate by Race 2020'!D21/'St Senate by Race 2020'!$B21</f>
        <v>4.3855381259961412E-2</v>
      </c>
      <c r="E21" s="25">
        <f>'St Senate by Race 2020'!E21/'St Senate by Race 2020'!$B21</f>
        <v>6.2075329250901772E-3</v>
      </c>
      <c r="F21" s="25">
        <f>'St Senate by Race 2020'!F21/'St Senate by Race 2020'!$B21</f>
        <v>2.0798031485054387E-2</v>
      </c>
      <c r="G21" s="25">
        <f>'St Senate by Race 2020'!G21/'St Senate by Race 2020'!$B21</f>
        <v>2.7234851662332579E-3</v>
      </c>
      <c r="H21" s="25">
        <f>'St Senate by Race 2020'!H21/'St Senate by Race 2020'!$B21</f>
        <v>1.4993149344294382E-2</v>
      </c>
      <c r="I21" s="25">
        <f>'St Senate by Race 2020'!I21/'St Senate by Race 2020'!$B21</f>
        <v>6.9826356849257615E-2</v>
      </c>
      <c r="J21" s="25">
        <f>'St Senate by Race 2020'!J21/'St Senate by Race 2020'!$B21</f>
        <v>5.2825545955316945E-2</v>
      </c>
      <c r="K21" s="25">
        <f>'St Senate by Race 2020'!K21/'St Senate by Race 2020'!$B21</f>
        <v>0.17958224981125745</v>
      </c>
    </row>
    <row r="22" spans="1:11" s="8" customFormat="1" ht="12.75" x14ac:dyDescent="0.2">
      <c r="A22" s="3" t="s">
        <v>28</v>
      </c>
      <c r="B22" s="29">
        <f t="shared" si="0"/>
        <v>0.99999999999999989</v>
      </c>
      <c r="C22" s="25">
        <f>'St Senate by Race 2020'!C22/'St Senate by Race 2020'!$B22</f>
        <v>0.75555784374295154</v>
      </c>
      <c r="D22" s="25">
        <f>'St Senate by Race 2020'!D22/'St Senate by Race 2020'!$B22</f>
        <v>8.7086777872574114E-2</v>
      </c>
      <c r="E22" s="25">
        <f>'St Senate by Race 2020'!E22/'St Senate by Race 2020'!$B22</f>
        <v>5.83487785982564E-3</v>
      </c>
      <c r="F22" s="25">
        <f>'St Senate by Race 2020'!F22/'St Senate by Race 2020'!$B22</f>
        <v>2.8576191737028429E-2</v>
      </c>
      <c r="G22" s="25">
        <f>'St Senate by Race 2020'!G22/'St Senate by Race 2020'!$B22</f>
        <v>4.8297098251497946E-3</v>
      </c>
      <c r="H22" s="25">
        <f>'St Senate by Race 2020'!H22/'St Senate by Race 2020'!$B22</f>
        <v>2.6551145891559529E-2</v>
      </c>
      <c r="I22" s="25">
        <f>'St Senate by Race 2020'!I22/'St Senate by Race 2020'!$B22</f>
        <v>9.1563453070910933E-2</v>
      </c>
      <c r="J22" s="25">
        <f>'St Senate by Race 2020'!J22/'St Senate by Race 2020'!$B22</f>
        <v>8.3742755435262273E-2</v>
      </c>
      <c r="K22" s="25">
        <f>'St Senate by Race 2020'!K22/'St Senate by Race 2020'!$B22</f>
        <v>0.26840438155197943</v>
      </c>
    </row>
    <row r="23" spans="1:11" s="8" customFormat="1" ht="12.75" x14ac:dyDescent="0.2">
      <c r="A23" s="3" t="s">
        <v>29</v>
      </c>
      <c r="B23" s="29">
        <f t="shared" si="0"/>
        <v>0.99999999999999989</v>
      </c>
      <c r="C23" s="25">
        <f>'St Senate by Race 2020'!C23/'St Senate by Race 2020'!$B23</f>
        <v>0.90365335406158331</v>
      </c>
      <c r="D23" s="25">
        <f>'St Senate by Race 2020'!D23/'St Senate by Race 2020'!$B23</f>
        <v>3.325408938490431E-2</v>
      </c>
      <c r="E23" s="25">
        <f>'St Senate by Race 2020'!E23/'St Senate by Race 2020'!$B23</f>
        <v>2.8709382748270912E-3</v>
      </c>
      <c r="F23" s="25">
        <f>'St Senate by Race 2020'!F23/'St Senate by Race 2020'!$B23</f>
        <v>6.7972016862507022E-3</v>
      </c>
      <c r="G23" s="25">
        <f>'St Senate by Race 2020'!G23/'St Senate by Race 2020'!$B23</f>
        <v>3.91491582930967E-4</v>
      </c>
      <c r="H23" s="25">
        <f>'St Senate by Race 2020'!H23/'St Senate by Race 2020'!$B23</f>
        <v>6.6950734472252327E-3</v>
      </c>
      <c r="I23" s="25">
        <f>'St Senate by Race 2020'!I23/'St Senate by Race 2020'!$B23</f>
        <v>4.6337851562278369E-2</v>
      </c>
      <c r="J23" s="25">
        <f>'St Senate by Race 2020'!J23/'St Senate by Race 2020'!$B23</f>
        <v>1.9188761354674354E-2</v>
      </c>
      <c r="K23" s="25">
        <f>'St Senate by Race 2020'!K23/'St Senate by Race 2020'!$B23</f>
        <v>0.10358640332711108</v>
      </c>
    </row>
    <row r="24" spans="1:11" s="8" customFormat="1" ht="12.75" x14ac:dyDescent="0.2">
      <c r="A24" s="3" t="s">
        <v>30</v>
      </c>
      <c r="B24" s="29">
        <f t="shared" si="0"/>
        <v>1</v>
      </c>
      <c r="C24" s="25">
        <f>'St Senate by Race 2020'!C24/'St Senate by Race 2020'!$B24</f>
        <v>0.7712754031876361</v>
      </c>
      <c r="D24" s="25">
        <f>'St Senate by Race 2020'!D24/'St Senate by Race 2020'!$B24</f>
        <v>9.4782101807057845E-2</v>
      </c>
      <c r="E24" s="25">
        <f>'St Senate by Race 2020'!E24/'St Senate by Race 2020'!$B24</f>
        <v>3.4028687728248795E-3</v>
      </c>
      <c r="F24" s="25">
        <f>'St Senate by Race 2020'!F24/'St Senate by Race 2020'!$B24</f>
        <v>3.9294913632898713E-2</v>
      </c>
      <c r="G24" s="25">
        <f>'St Senate by Race 2020'!G24/'St Senate by Race 2020'!$B24</f>
        <v>6.5267321997080404E-4</v>
      </c>
      <c r="H24" s="25">
        <f>'St Senate by Race 2020'!H24/'St Senate by Race 2020'!$B24</f>
        <v>1.8568802220085397E-2</v>
      </c>
      <c r="I24" s="25">
        <f>'St Senate by Race 2020'!I24/'St Senate by Race 2020'!$B24</f>
        <v>7.2023237159526285E-2</v>
      </c>
      <c r="J24" s="25">
        <f>'St Senate by Race 2020'!J24/'St Senate by Race 2020'!$B24</f>
        <v>4.1721263694927582E-2</v>
      </c>
      <c r="K24" s="25">
        <f>'St Senate by Race 2020'!K24/'St Senate by Race 2020'!$B24</f>
        <v>0.24020367390253744</v>
      </c>
    </row>
    <row r="25" spans="1:11" s="8" customFormat="1" ht="12.75" x14ac:dyDescent="0.2">
      <c r="A25" s="3" t="s">
        <v>31</v>
      </c>
      <c r="B25" s="29">
        <f t="shared" si="0"/>
        <v>0.99999999999999989</v>
      </c>
      <c r="C25" s="25">
        <f>'St Senate by Race 2020'!C25/'St Senate by Race 2020'!$B25</f>
        <v>0.89186716861262871</v>
      </c>
      <c r="D25" s="25">
        <f>'St Senate by Race 2020'!D25/'St Senate by Race 2020'!$B25</f>
        <v>9.3687644187998541E-3</v>
      </c>
      <c r="E25" s="25">
        <f>'St Senate by Race 2020'!E25/'St Senate by Race 2020'!$B25</f>
        <v>6.177152076558487E-3</v>
      </c>
      <c r="F25" s="25">
        <f>'St Senate by Race 2020'!F25/'St Senate by Race 2020'!$B25</f>
        <v>1.3128332973125116E-2</v>
      </c>
      <c r="G25" s="25">
        <f>'St Senate by Race 2020'!G25/'St Senate by Race 2020'!$B25</f>
        <v>7.0868872481264986E-4</v>
      </c>
      <c r="H25" s="25">
        <f>'St Senate by Race 2020'!H25/'St Senate by Race 2020'!$B25</f>
        <v>1.0429284425434386E-2</v>
      </c>
      <c r="I25" s="25">
        <f>'St Senate by Race 2020'!I25/'St Senate by Race 2020'!$B25</f>
        <v>6.8320608768640781E-2</v>
      </c>
      <c r="J25" s="25">
        <f>'St Senate by Race 2020'!J25/'St Senate by Race 2020'!$B25</f>
        <v>3.2438844183977605E-2</v>
      </c>
      <c r="K25" s="25">
        <f>'St Senate by Race 2020'!K25/'St Senate by Race 2020'!$B25</f>
        <v>0.11886871164410757</v>
      </c>
    </row>
    <row r="26" spans="1:11" s="8" customFormat="1" ht="12.75" x14ac:dyDescent="0.2">
      <c r="A26" s="3" t="s">
        <v>32</v>
      </c>
      <c r="B26" s="29">
        <f t="shared" si="0"/>
        <v>1.0000000000000002</v>
      </c>
      <c r="C26" s="25">
        <f>'St Senate by Race 2020'!C26/'St Senate by Race 2020'!$B26</f>
        <v>0.86996455961619545</v>
      </c>
      <c r="D26" s="25">
        <f>'St Senate by Race 2020'!D26/'St Senate by Race 2020'!$B26</f>
        <v>3.1206910305060797E-2</v>
      </c>
      <c r="E26" s="25">
        <f>'St Senate by Race 2020'!E26/'St Senate by Race 2020'!$B26</f>
        <v>4.8146502113887843E-3</v>
      </c>
      <c r="F26" s="25">
        <f>'St Senate by Race 2020'!F26/'St Senate by Race 2020'!$B26</f>
        <v>7.8173965562430905E-3</v>
      </c>
      <c r="G26" s="25">
        <f>'St Senate by Race 2020'!G26/'St Senate by Race 2020'!$B26</f>
        <v>3.7605551946941983E-3</v>
      </c>
      <c r="H26" s="25">
        <f>'St Senate by Race 2020'!H26/'St Senate by Race 2020'!$B26</f>
        <v>1.9412441739883535E-2</v>
      </c>
      <c r="I26" s="25">
        <f>'St Senate by Race 2020'!I26/'St Senate by Race 2020'!$B26</f>
        <v>6.3023486376534141E-2</v>
      </c>
      <c r="J26" s="25">
        <f>'St Senate by Race 2020'!J26/'St Senate by Race 2020'!$B26</f>
        <v>4.4340364431985232E-2</v>
      </c>
      <c r="K26" s="25">
        <f>'St Senate by Race 2020'!K26/'St Senate by Race 2020'!$B26</f>
        <v>0.14356774127380262</v>
      </c>
    </row>
    <row r="27" spans="1:11" s="8" customFormat="1" ht="12.75" x14ac:dyDescent="0.2">
      <c r="A27" s="3" t="s">
        <v>33</v>
      </c>
      <c r="B27" s="29">
        <f t="shared" si="0"/>
        <v>1</v>
      </c>
      <c r="C27" s="25">
        <f>'St Senate by Race 2020'!C27/'St Senate by Race 2020'!$B27</f>
        <v>0.89927490013092082</v>
      </c>
      <c r="D27" s="25">
        <f>'St Senate by Race 2020'!D27/'St Senate by Race 2020'!$B27</f>
        <v>1.1441583582306668E-2</v>
      </c>
      <c r="E27" s="25">
        <f>'St Senate by Race 2020'!E27/'St Senate by Race 2020'!$B27</f>
        <v>3.1219577696465139E-3</v>
      </c>
      <c r="F27" s="25">
        <f>'St Senate by Race 2020'!F27/'St Senate by Race 2020'!$B27</f>
        <v>9.4609867176922123E-3</v>
      </c>
      <c r="G27" s="25">
        <f>'St Senate by Race 2020'!G27/'St Senate by Race 2020'!$B27</f>
        <v>3.8045363501068628E-4</v>
      </c>
      <c r="H27" s="25">
        <f>'St Senate by Race 2020'!H27/'St Senate by Race 2020'!$B27</f>
        <v>8.3531952510434507E-3</v>
      </c>
      <c r="I27" s="25">
        <f>'St Senate by Race 2020'!I27/'St Senate by Race 2020'!$B27</f>
        <v>6.7966922913379663E-2</v>
      </c>
      <c r="J27" s="25">
        <f>'St Senate by Race 2020'!J27/'St Senate by Race 2020'!$B27</f>
        <v>2.6525451229200935E-2</v>
      </c>
      <c r="K27" s="25">
        <f>'St Senate by Race 2020'!K27/'St Senate by Race 2020'!$B27</f>
        <v>0.10873700582989247</v>
      </c>
    </row>
    <row r="28" spans="1:11" s="8" customFormat="1" ht="12.75" x14ac:dyDescent="0.2">
      <c r="A28" s="3" t="s">
        <v>34</v>
      </c>
      <c r="B28" s="29">
        <f t="shared" si="0"/>
        <v>1</v>
      </c>
      <c r="C28" s="25">
        <f>'St Senate by Race 2020'!C28/'St Senate by Race 2020'!$B28</f>
        <v>0.82758694260721144</v>
      </c>
      <c r="D28" s="25">
        <f>'St Senate by Race 2020'!D28/'St Senate by Race 2020'!$B28</f>
        <v>5.8395562193300617E-2</v>
      </c>
      <c r="E28" s="25">
        <f>'St Senate by Race 2020'!E28/'St Senate by Race 2020'!$B28</f>
        <v>2.2082355451248131E-3</v>
      </c>
      <c r="F28" s="25">
        <f>'St Senate by Race 2020'!F28/'St Senate by Race 2020'!$B28</f>
        <v>2.8381694047365052E-2</v>
      </c>
      <c r="G28" s="25">
        <f>'St Senate by Race 2020'!G28/'St Senate by Race 2020'!$B28</f>
        <v>4.4804779176445486E-4</v>
      </c>
      <c r="H28" s="25">
        <f>'St Senate by Race 2020'!H28/'St Senate by Race 2020'!$B28</f>
        <v>1.7777896308939622E-2</v>
      </c>
      <c r="I28" s="25">
        <f>'St Senate by Race 2020'!I28/'St Senate by Race 2020'!$B28</f>
        <v>6.5201621506294008E-2</v>
      </c>
      <c r="J28" s="25">
        <f>'St Senate by Race 2020'!J28/'St Senate by Race 2020'!$B28</f>
        <v>4.283656923405163E-2</v>
      </c>
      <c r="K28" s="25">
        <f>'St Senate by Race 2020'!K28/'St Senate by Race 2020'!$B28</f>
        <v>0.18223810539790911</v>
      </c>
    </row>
    <row r="29" spans="1:11" s="8" customFormat="1" ht="12.75" x14ac:dyDescent="0.2">
      <c r="A29" s="3" t="s">
        <v>35</v>
      </c>
      <c r="B29" s="29">
        <f t="shared" si="0"/>
        <v>1</v>
      </c>
      <c r="C29" s="25">
        <f>'St Senate by Race 2020'!C29/'St Senate by Race 2020'!$B29</f>
        <v>0.66045320280639974</v>
      </c>
      <c r="D29" s="25">
        <f>'St Senate by Race 2020'!D29/'St Senate by Race 2020'!$B29</f>
        <v>0.14001771234932572</v>
      </c>
      <c r="E29" s="25">
        <f>'St Senate by Race 2020'!E29/'St Senate by Race 2020'!$B29</f>
        <v>3.6856535273560339E-3</v>
      </c>
      <c r="F29" s="25">
        <f>'St Senate by Race 2020'!F29/'St Senate by Race 2020'!$B29</f>
        <v>9.7242919037593661E-2</v>
      </c>
      <c r="G29" s="25">
        <f>'St Senate by Race 2020'!G29/'St Senate by Race 2020'!$B29</f>
        <v>3.393983104327859E-4</v>
      </c>
      <c r="H29" s="25">
        <f>'St Senate by Race 2020'!H29/'St Senate by Race 2020'!$B29</f>
        <v>3.0360239487932799E-2</v>
      </c>
      <c r="I29" s="25">
        <f>'St Senate by Race 2020'!I29/'St Senate by Race 2020'!$B29</f>
        <v>6.7900874480959231E-2</v>
      </c>
      <c r="J29" s="25">
        <f>'St Senate by Race 2020'!J29/'St Senate by Race 2020'!$B29</f>
        <v>5.976592122777339E-2</v>
      </c>
      <c r="K29" s="25">
        <f>'St Senate by Race 2020'!K29/'St Senate by Race 2020'!$B29</f>
        <v>0.34945298537935715</v>
      </c>
    </row>
    <row r="30" spans="1:11" s="8" customFormat="1" ht="12.75" x14ac:dyDescent="0.2">
      <c r="A30" s="3" t="s">
        <v>36</v>
      </c>
      <c r="B30" s="29">
        <f t="shared" si="0"/>
        <v>1</v>
      </c>
      <c r="C30" s="25">
        <f>'St Senate by Race 2020'!C30/'St Senate by Race 2020'!$B30</f>
        <v>0.82167446631194307</v>
      </c>
      <c r="D30" s="25">
        <f>'St Senate by Race 2020'!D30/'St Senate by Race 2020'!$B30</f>
        <v>0.10339765369574973</v>
      </c>
      <c r="E30" s="25">
        <f>'St Senate by Race 2020'!E30/'St Senate by Race 2020'!$B30</f>
        <v>3.5130457080582086E-3</v>
      </c>
      <c r="F30" s="25">
        <f>'St Senate by Race 2020'!F30/'St Senate by Race 2020'!$B30</f>
        <v>4.0451310981473171E-3</v>
      </c>
      <c r="G30" s="25">
        <f>'St Senate by Race 2020'!G30/'St Senate by Race 2020'!$B30</f>
        <v>2.1796268991602027E-4</v>
      </c>
      <c r="H30" s="25">
        <f>'St Senate by Race 2020'!H30/'St Senate by Race 2020'!$B30</f>
        <v>1.4097057503686134E-2</v>
      </c>
      <c r="I30" s="25">
        <f>'St Senate by Race 2020'!I30/'St Senate by Race 2020'!$B30</f>
        <v>5.3054682992499519E-2</v>
      </c>
      <c r="J30" s="25">
        <f>'St Senate by Race 2020'!J30/'St Senate by Race 2020'!$B30</f>
        <v>2.973267517148535E-2</v>
      </c>
      <c r="K30" s="25">
        <f>'St Senate by Race 2020'!K30/'St Senate by Race 2020'!$B30</f>
        <v>0.18694147060709021</v>
      </c>
    </row>
    <row r="31" spans="1:11" s="8" customFormat="1" ht="12.75" x14ac:dyDescent="0.2">
      <c r="A31" s="3" t="s">
        <v>37</v>
      </c>
      <c r="B31" s="29">
        <f t="shared" si="0"/>
        <v>0.99999999999999978</v>
      </c>
      <c r="C31" s="25">
        <f>'St Senate by Race 2020'!C31/'St Senate by Race 2020'!$B31</f>
        <v>0.87481609989401021</v>
      </c>
      <c r="D31" s="25">
        <f>'St Senate by Race 2020'!D31/'St Senate by Race 2020'!$B31</f>
        <v>1.6409953543801183E-2</v>
      </c>
      <c r="E31" s="25">
        <f>'St Senate by Race 2020'!E31/'St Senate by Race 2020'!$B31</f>
        <v>2.5363713542957485E-3</v>
      </c>
      <c r="F31" s="25">
        <f>'St Senate by Race 2020'!F31/'St Senate by Race 2020'!$B31</f>
        <v>4.2933753776873147E-2</v>
      </c>
      <c r="G31" s="25">
        <f>'St Senate by Race 2020'!G31/'St Senate by Race 2020'!$B31</f>
        <v>3.2166040044083292E-4</v>
      </c>
      <c r="H31" s="25">
        <f>'St Senate by Race 2020'!H31/'St Senate by Race 2020'!$B31</f>
        <v>8.363170411461656E-3</v>
      </c>
      <c r="I31" s="25">
        <f>'St Senate by Race 2020'!I31/'St Senate by Race 2020'!$B31</f>
        <v>5.4618990619117173E-2</v>
      </c>
      <c r="J31" s="25">
        <f>'St Senate by Race 2020'!J31/'St Senate by Race 2020'!$B31</f>
        <v>2.6887645604062413E-2</v>
      </c>
      <c r="K31" s="25">
        <f>'St Senate by Race 2020'!K31/'St Senate by Race 2020'!$B31</f>
        <v>0.13242389567656784</v>
      </c>
    </row>
    <row r="32" spans="1:11" s="8" customFormat="1" ht="12.75" x14ac:dyDescent="0.2">
      <c r="A32" s="3" t="s">
        <v>38</v>
      </c>
      <c r="B32" s="29">
        <f t="shared" si="0"/>
        <v>1</v>
      </c>
      <c r="C32" s="25">
        <f>'St Senate by Race 2020'!C32/'St Senate by Race 2020'!$B32</f>
        <v>0.85781875390417139</v>
      </c>
      <c r="D32" s="25">
        <f>'St Senate by Race 2020'!D32/'St Senate by Race 2020'!$B32</f>
        <v>6.5081091085764528E-2</v>
      </c>
      <c r="E32" s="25">
        <f>'St Senate by Race 2020'!E32/'St Senate by Race 2020'!$B32</f>
        <v>3.0539296208037386E-3</v>
      </c>
      <c r="F32" s="25">
        <f>'St Senate by Race 2020'!F32/'St Senate by Race 2020'!$B32</f>
        <v>9.7344006663119178E-3</v>
      </c>
      <c r="G32" s="25">
        <f>'St Senate by Race 2020'!G32/'St Senate by Race 2020'!$B32</f>
        <v>1.619508132244407E-4</v>
      </c>
      <c r="H32" s="25">
        <f>'St Senate by Race 2020'!H32/'St Senate by Race 2020'!$B32</f>
        <v>1.0064086250375958E-2</v>
      </c>
      <c r="I32" s="25">
        <f>'St Senate by Race 2020'!I32/'St Senate by Race 2020'!$B32</f>
        <v>5.4085787659348031E-2</v>
      </c>
      <c r="J32" s="25">
        <f>'St Senate by Race 2020'!J32/'St Senate by Race 2020'!$B32</f>
        <v>2.4304189898896419E-2</v>
      </c>
      <c r="K32" s="25">
        <f>'St Senate by Race 2020'!K32/'St Senate by Race 2020'!$B32</f>
        <v>0.14886171714133678</v>
      </c>
    </row>
    <row r="33" spans="1:11" s="8" customFormat="1" ht="12.75" x14ac:dyDescent="0.2">
      <c r="A33" s="3" t="s">
        <v>39</v>
      </c>
      <c r="B33" s="29">
        <f t="shared" si="0"/>
        <v>1</v>
      </c>
      <c r="C33" s="25">
        <f>'St Senate by Race 2020'!C33/'St Senate by Race 2020'!$B33</f>
        <v>0.89846940488045024</v>
      </c>
      <c r="D33" s="25">
        <f>'St Senate by Race 2020'!D33/'St Senate by Race 2020'!$B33</f>
        <v>1.1943788670463319E-2</v>
      </c>
      <c r="E33" s="25">
        <f>'St Senate by Race 2020'!E33/'St Senate by Race 2020'!$B33</f>
        <v>6.1481141680745609E-3</v>
      </c>
      <c r="F33" s="25">
        <f>'St Senate by Race 2020'!F33/'St Senate by Race 2020'!$B33</f>
        <v>4.3691329984224129E-3</v>
      </c>
      <c r="G33" s="25">
        <f>'St Senate by Race 2020'!G33/'St Senate by Race 2020'!$B33</f>
        <v>1.0237533146111415E-3</v>
      </c>
      <c r="H33" s="25">
        <f>'St Senate by Race 2020'!H33/'St Senate by Race 2020'!$B33</f>
        <v>1.7247166496973495E-2</v>
      </c>
      <c r="I33" s="25">
        <f>'St Senate by Race 2020'!I33/'St Senate by Race 2020'!$B33</f>
        <v>6.0798639471004848E-2</v>
      </c>
      <c r="J33" s="25">
        <f>'St Senate by Race 2020'!J33/'St Senate by Race 2020'!$B33</f>
        <v>3.8952974478892781E-2</v>
      </c>
      <c r="K33" s="25">
        <f>'St Senate by Race 2020'!K33/'St Senate by Race 2020'!$B33</f>
        <v>0.11241706479295568</v>
      </c>
    </row>
    <row r="34" spans="1:11" s="8" customFormat="1" ht="12.75" x14ac:dyDescent="0.2">
      <c r="A34" s="3" t="s">
        <v>40</v>
      </c>
      <c r="B34" s="29">
        <f t="shared" si="0"/>
        <v>0.99999999999999989</v>
      </c>
      <c r="C34" s="25">
        <f>'St Senate by Race 2020'!C34/'St Senate by Race 2020'!$B34</f>
        <v>0.84805989725653075</v>
      </c>
      <c r="D34" s="25">
        <f>'St Senate by Race 2020'!D34/'St Senate by Race 2020'!$B34</f>
        <v>8.8097059787954971E-3</v>
      </c>
      <c r="E34" s="25">
        <f>'St Senate by Race 2020'!E34/'St Senate by Race 2020'!$B34</f>
        <v>1.1810033883484533E-2</v>
      </c>
      <c r="F34" s="25">
        <f>'St Senate by Race 2020'!F34/'St Senate by Race 2020'!$B34</f>
        <v>1.1465733959995629E-2</v>
      </c>
      <c r="G34" s="25">
        <f>'St Senate by Race 2020'!G34/'St Senate by Race 2020'!$B34</f>
        <v>6.5580937807410648E-3</v>
      </c>
      <c r="H34" s="25">
        <f>'St Senate by Race 2020'!H34/'St Senate by Race 2020'!$B34</f>
        <v>3.6878347360367256E-2</v>
      </c>
      <c r="I34" s="25">
        <f>'St Senate by Race 2020'!I34/'St Senate by Race 2020'!$B34</f>
        <v>7.6418187780085259E-2</v>
      </c>
      <c r="J34" s="25">
        <f>'St Senate by Race 2020'!J34/'St Senate by Race 2020'!$B34</f>
        <v>7.7871898568149522E-2</v>
      </c>
      <c r="K34" s="25">
        <f>'St Senate by Race 2020'!K34/'St Senate by Race 2020'!$B34</f>
        <v>0.16990927970269976</v>
      </c>
    </row>
    <row r="35" spans="1:11" s="8" customFormat="1" ht="12.75" x14ac:dyDescent="0.2">
      <c r="A35" s="3" t="s">
        <v>41</v>
      </c>
      <c r="B35" s="29">
        <f t="shared" si="0"/>
        <v>0.99999999999999989</v>
      </c>
      <c r="C35" s="25">
        <f>'St Senate by Race 2020'!C35/'St Senate by Race 2020'!$B35</f>
        <v>0.81153402048750511</v>
      </c>
      <c r="D35" s="25">
        <f>'St Senate by Race 2020'!D35/'St Senate by Race 2020'!$B35</f>
        <v>4.7590546510026588E-2</v>
      </c>
      <c r="E35" s="25">
        <f>'St Senate by Race 2020'!E35/'St Senate by Race 2020'!$B35</f>
        <v>7.6801661034544859E-3</v>
      </c>
      <c r="F35" s="25">
        <f>'St Senate by Race 2020'!F35/'St Senate by Race 2020'!$B35</f>
        <v>2.2696215002277566E-2</v>
      </c>
      <c r="G35" s="25">
        <f>'St Senate by Race 2020'!G35/'St Senate by Race 2020'!$B35</f>
        <v>1.7902732020466318E-3</v>
      </c>
      <c r="H35" s="25">
        <f>'St Senate by Race 2020'!H35/'St Senate by Race 2020'!$B35</f>
        <v>2.1737518405915316E-2</v>
      </c>
      <c r="I35" s="25">
        <f>'St Senate by Race 2020'!I35/'St Senate by Race 2020'!$B35</f>
        <v>8.6971260288774249E-2</v>
      </c>
      <c r="J35" s="25">
        <f>'St Senate by Race 2020'!J35/'St Senate by Race 2020'!$B35</f>
        <v>5.7998495746776978E-2</v>
      </c>
      <c r="K35" s="25">
        <f>'St Senate by Race 2020'!K35/'St Senate by Race 2020'!$B35</f>
        <v>0.20577018824351953</v>
      </c>
    </row>
    <row r="36" spans="1:11" s="8" customFormat="1" ht="12.75" x14ac:dyDescent="0.2">
      <c r="A36" s="3" t="s">
        <v>42</v>
      </c>
      <c r="B36" s="29">
        <f t="shared" si="0"/>
        <v>1</v>
      </c>
      <c r="C36" s="25">
        <f>'St Senate by Race 2020'!C36/'St Senate by Race 2020'!$B36</f>
        <v>0.87258687258687262</v>
      </c>
      <c r="D36" s="25">
        <f>'St Senate by Race 2020'!D36/'St Senate by Race 2020'!$B36</f>
        <v>3.105737316263632E-2</v>
      </c>
      <c r="E36" s="25">
        <f>'St Senate by Race 2020'!E36/'St Senate by Race 2020'!$B36</f>
        <v>6.1640587956377432E-3</v>
      </c>
      <c r="F36" s="25">
        <f>'St Senate by Race 2020'!F36/'St Senate by Race 2020'!$B36</f>
        <v>6.4350064350064346E-3</v>
      </c>
      <c r="G36" s="25">
        <f>'St Senate by Race 2020'!G36/'St Senate by Race 2020'!$B36</f>
        <v>8.2413240307977148E-4</v>
      </c>
      <c r="H36" s="25">
        <f>'St Senate by Race 2020'!H36/'St Senate by Race 2020'!$B36</f>
        <v>1.4196527354422091E-2</v>
      </c>
      <c r="I36" s="25">
        <f>'St Senate by Race 2020'!I36/'St Senate by Race 2020'!$B36</f>
        <v>6.8736029262345053E-2</v>
      </c>
      <c r="J36" s="25">
        <f>'St Senate by Race 2020'!J36/'St Senate by Race 2020'!$B36</f>
        <v>4.0546185283027392E-2</v>
      </c>
      <c r="K36" s="25">
        <f>'St Senate by Race 2020'!K36/'St Senate by Race 2020'!$B36</f>
        <v>0.14009121903858746</v>
      </c>
    </row>
    <row r="37" spans="1:11" s="8" customFormat="1" ht="12.75" x14ac:dyDescent="0.2">
      <c r="A37" s="3" t="s">
        <v>43</v>
      </c>
      <c r="B37" s="29">
        <f t="shared" si="0"/>
        <v>1.0000000000000002</v>
      </c>
      <c r="C37" s="25">
        <f>'St Senate by Race 2020'!C37/'St Senate by Race 2020'!$B37</f>
        <v>0.81492025526780898</v>
      </c>
      <c r="D37" s="25">
        <f>'St Senate by Race 2020'!D37/'St Senate by Race 2020'!$B37</f>
        <v>1.5398617828530305E-2</v>
      </c>
      <c r="E37" s="25">
        <f>'St Senate by Race 2020'!E37/'St Senate by Race 2020'!$B37</f>
        <v>2.0012911555842477E-2</v>
      </c>
      <c r="F37" s="25">
        <f>'St Senate by Race 2020'!F37/'St Senate by Race 2020'!$B37</f>
        <v>1.2324185884071161E-2</v>
      </c>
      <c r="G37" s="25">
        <f>'St Senate by Race 2020'!G37/'St Senate by Race 2020'!$B37</f>
        <v>6.672734392363132E-3</v>
      </c>
      <c r="H37" s="25">
        <f>'St Senate by Race 2020'!H37/'St Senate by Race 2020'!$B37</f>
        <v>4.5423276783540939E-2</v>
      </c>
      <c r="I37" s="25">
        <f>'St Senate by Race 2020'!I37/'St Senate by Race 2020'!$B37</f>
        <v>8.5248018287843036E-2</v>
      </c>
      <c r="J37" s="25">
        <f>'St Senate by Race 2020'!J37/'St Senate by Race 2020'!$B37</f>
        <v>8.0004021632147662E-2</v>
      </c>
      <c r="K37" s="25">
        <f>'St Senate by Race 2020'!K37/'St Senate by Race 2020'!$B37</f>
        <v>0.20131443871773433</v>
      </c>
    </row>
    <row r="38" spans="1:11" s="8" customFormat="1" ht="12.75" x14ac:dyDescent="0.2">
      <c r="A38" s="3" t="s">
        <v>44</v>
      </c>
      <c r="B38" s="29">
        <f t="shared" si="0"/>
        <v>1</v>
      </c>
      <c r="C38" s="25">
        <f>'St Senate by Race 2020'!C38/'St Senate by Race 2020'!$B38</f>
        <v>0.92112081016433167</v>
      </c>
      <c r="D38" s="25">
        <f>'St Senate by Race 2020'!D38/'St Senate by Race 2020'!$B38</f>
        <v>8.822341648286788E-3</v>
      </c>
      <c r="E38" s="25">
        <f>'St Senate by Race 2020'!E38/'St Senate by Race 2020'!$B38</f>
        <v>6.399304153334783E-3</v>
      </c>
      <c r="F38" s="25">
        <f>'St Senate by Race 2020'!F38/'St Senate by Race 2020'!$B38</f>
        <v>3.4419558261625919E-3</v>
      </c>
      <c r="G38" s="25">
        <f>'St Senate by Race 2020'!G38/'St Senate by Race 2020'!$B38</f>
        <v>3.4792333260849303E-4</v>
      </c>
      <c r="H38" s="25">
        <f>'St Senate by Race 2020'!H38/'St Senate by Race 2020'!$B38</f>
        <v>6.1321487372246897E-3</v>
      </c>
      <c r="I38" s="25">
        <f>'St Senate by Race 2020'!I38/'St Senate by Race 2020'!$B38</f>
        <v>5.3735516138051005E-2</v>
      </c>
      <c r="J38" s="25">
        <f>'St Senate by Race 2020'!J38/'St Senate by Race 2020'!$B38</f>
        <v>1.9651455375726136E-2</v>
      </c>
      <c r="K38" s="25">
        <f>'St Senate by Race 2020'!K38/'St Senate by Race 2020'!$B38</f>
        <v>8.6775806902550406E-2</v>
      </c>
    </row>
    <row r="39" spans="1:11" s="8" customFormat="1" ht="12.75" x14ac:dyDescent="0.2">
      <c r="A39" s="3" t="s">
        <v>45</v>
      </c>
      <c r="B39" s="29">
        <f t="shared" si="0"/>
        <v>1</v>
      </c>
      <c r="C39" s="25">
        <f>'St Senate by Race 2020'!C39/'St Senate by Race 2020'!$B39</f>
        <v>0.80173462620946057</v>
      </c>
      <c r="D39" s="25">
        <f>'St Senate by Race 2020'!D39/'St Senate by Race 2020'!$B39</f>
        <v>6.6413939669261818E-2</v>
      </c>
      <c r="E39" s="25">
        <f>'St Senate by Race 2020'!E39/'St Senate by Race 2020'!$B39</f>
        <v>5.1850807525416296E-3</v>
      </c>
      <c r="F39" s="25">
        <f>'St Senate by Race 2020'!F39/'St Senate by Race 2020'!$B39</f>
        <v>1.9889196965187379E-2</v>
      </c>
      <c r="G39" s="25">
        <f>'St Senate by Race 2020'!G39/'St Senate by Race 2020'!$B39</f>
        <v>5.9474390504984046E-3</v>
      </c>
      <c r="H39" s="25">
        <f>'St Senate by Race 2020'!H39/'St Senate by Race 2020'!$B39</f>
        <v>2.1768984549190386E-2</v>
      </c>
      <c r="I39" s="25">
        <f>'St Senate by Race 2020'!I39/'St Senate by Race 2020'!$B39</f>
        <v>7.9060732803859834E-2</v>
      </c>
      <c r="J39" s="25">
        <f>'St Senate by Race 2020'!J39/'St Senate by Race 2020'!$B39</f>
        <v>6.663324822072883E-2</v>
      </c>
      <c r="K39" s="25">
        <f>'St Senate by Race 2020'!K39/'St Senate by Race 2020'!$B39</f>
        <v>0.217710732020615</v>
      </c>
    </row>
    <row r="40" spans="1:11" s="8" customFormat="1" ht="2.25" customHeight="1" x14ac:dyDescent="0.2">
      <c r="A40" s="4"/>
      <c r="B40" s="31"/>
      <c r="C40" s="32"/>
      <c r="D40" s="32"/>
      <c r="E40" s="32"/>
      <c r="F40" s="32"/>
      <c r="G40" s="32"/>
      <c r="H40" s="32"/>
      <c r="I40" s="32"/>
      <c r="J40" s="32"/>
      <c r="K40" s="32"/>
    </row>
    <row r="41" spans="1:11" s="8" customFormat="1" ht="12.75" x14ac:dyDescent="0.2">
      <c r="A41" s="6" t="s">
        <v>0</v>
      </c>
      <c r="B41" s="28">
        <f t="shared" si="0"/>
        <v>1</v>
      </c>
      <c r="C41" s="26">
        <f>'St Senate by Race 2020'!C41/'St Senate by Race 2020'!$B41</f>
        <v>0.77017091874409926</v>
      </c>
      <c r="D41" s="26">
        <f>'St Senate by Race 2020'!D41/'St Senate by Race 2020'!$B41</f>
        <v>0.11370428794038194</v>
      </c>
      <c r="E41" s="26">
        <f>'St Senate by Race 2020'!E41/'St Senate by Race 2020'!$B41</f>
        <v>4.958315414044033E-3</v>
      </c>
      <c r="F41" s="26">
        <f>'St Senate by Race 2020'!F41/'St Senate by Race 2020'!$B41</f>
        <v>2.1670005733631002E-2</v>
      </c>
      <c r="G41" s="26">
        <f>'St Senate by Race 2020'!G41/'St Senate by Race 2020'!$B41</f>
        <v>1.5808509397289613E-3</v>
      </c>
      <c r="H41" s="26">
        <f>'St Senate by Race 2020'!H41/'St Senate by Race 2020'!$B41</f>
        <v>2.0786971318684764E-2</v>
      </c>
      <c r="I41" s="26">
        <f>'St Senate by Race 2020'!I41/'St Senate by Race 2020'!$B41</f>
        <v>6.7128649909430071E-2</v>
      </c>
      <c r="J41" s="26">
        <f>'St Senate by Race 2020'!J41/'St Senate by Race 2020'!$B41</f>
        <v>4.9240013628137395E-2</v>
      </c>
      <c r="K41" s="26">
        <f>'St Senate by Race 2020'!K41/'St Senate by Race 2020'!$B41</f>
        <v>0.24224647854486325</v>
      </c>
    </row>
    <row r="42" spans="1:11" ht="6" customHeight="1" x14ac:dyDescent="0.25">
      <c r="A42" s="9"/>
      <c r="B42" s="10"/>
      <c r="C42" s="10"/>
    </row>
    <row r="43" spans="1:11" x14ac:dyDescent="0.25">
      <c r="A43" s="11" t="s">
        <v>52</v>
      </c>
      <c r="B43" s="12"/>
      <c r="C43" s="12"/>
    </row>
    <row r="44" spans="1:11" x14ac:dyDescent="0.25">
      <c r="A44" s="11" t="s">
        <v>53</v>
      </c>
      <c r="B44" s="12"/>
      <c r="C44" s="12"/>
    </row>
    <row r="45" spans="1:11" x14ac:dyDescent="0.25">
      <c r="A45" s="13" t="s">
        <v>51</v>
      </c>
    </row>
  </sheetData>
  <printOptions horizontalCentered="1"/>
  <pageMargins left="0.7" right="0.7" top="0.75" bottom="0.75" header="0.3" footer="0.3"/>
  <pageSetup scale="80" fitToHeight="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ySplit="5" topLeftCell="A6" activePane="bottomLeft" state="frozenSplit"/>
      <selection pane="bottomLeft"/>
    </sheetView>
  </sheetViews>
  <sheetFormatPr defaultRowHeight="15" x14ac:dyDescent="0.25"/>
  <cols>
    <col min="1" max="1" width="25.710937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4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4" s="15" customFormat="1" ht="21" x14ac:dyDescent="0.35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4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4" ht="18.75" x14ac:dyDescent="0.3">
      <c r="A4" s="24"/>
      <c r="B4" s="24"/>
      <c r="C4" s="24"/>
    </row>
    <row r="5" spans="1:14" s="18" customFormat="1" ht="75.75" customHeight="1" x14ac:dyDescent="0.25">
      <c r="A5" s="2" t="s">
        <v>46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49</v>
      </c>
      <c r="K5" s="17" t="s">
        <v>50</v>
      </c>
    </row>
    <row r="6" spans="1:14" s="8" customFormat="1" ht="12.75" x14ac:dyDescent="0.2">
      <c r="A6" s="3" t="s">
        <v>12</v>
      </c>
      <c r="B6" s="19">
        <f>'St Senate by Race 2020'!B6-'St Senate by Race 2010'!B6</f>
        <v>4838</v>
      </c>
      <c r="C6" s="19">
        <f>'St Senate by Race 2020'!C6-'St Senate by Race 2010'!C6</f>
        <v>-7207</v>
      </c>
      <c r="D6" s="19">
        <f>'St Senate by Race 2020'!D6-'St Senate by Race 2010'!D6</f>
        <v>889</v>
      </c>
      <c r="E6" s="19">
        <f>'St Senate by Race 2020'!E6-'St Senate by Race 2010'!E6</f>
        <v>85</v>
      </c>
      <c r="F6" s="19">
        <f>'St Senate by Race 2020'!F6-'St Senate by Race 2010'!F6</f>
        <v>1603</v>
      </c>
      <c r="G6" s="19">
        <f>'St Senate by Race 2020'!G6-'St Senate by Race 2010'!G6</f>
        <v>-10</v>
      </c>
      <c r="H6" s="19">
        <f>'St Senate by Race 2020'!H6-'St Senate by Race 2010'!H6</f>
        <v>902</v>
      </c>
      <c r="I6" s="19">
        <f>'St Senate by Race 2020'!I6-'St Senate by Race 2010'!I6</f>
        <v>8576</v>
      </c>
      <c r="J6" s="19">
        <f>'St Senate by Race 2020'!J6-'St Senate by Race 2010'!J6</f>
        <v>2118</v>
      </c>
      <c r="K6" s="19">
        <f>'St Senate by Race 2020'!K6-'St Senate by Race 2010'!K6</f>
        <v>10876</v>
      </c>
      <c r="M6" s="30"/>
      <c r="N6" s="30"/>
    </row>
    <row r="7" spans="1:14" s="8" customFormat="1" ht="12.75" x14ac:dyDescent="0.2">
      <c r="A7" s="3" t="s">
        <v>13</v>
      </c>
      <c r="B7" s="19">
        <f>'St Senate by Race 2020'!B7-'St Senate by Race 2010'!B7</f>
        <v>36709</v>
      </c>
      <c r="C7" s="19">
        <f>'St Senate by Race 2020'!C7-'St Senate by Race 2010'!C7</f>
        <v>18933</v>
      </c>
      <c r="D7" s="19">
        <f>'St Senate by Race 2020'!D7-'St Senate by Race 2010'!D7</f>
        <v>3114</v>
      </c>
      <c r="E7" s="19">
        <f>'St Senate by Race 2020'!E7-'St Senate by Race 2010'!E7</f>
        <v>33</v>
      </c>
      <c r="F7" s="19">
        <f>'St Senate by Race 2020'!F7-'St Senate by Race 2010'!F7</f>
        <v>2119</v>
      </c>
      <c r="G7" s="19">
        <f>'St Senate by Race 2020'!G7-'St Senate by Race 2010'!G7</f>
        <v>65</v>
      </c>
      <c r="H7" s="19">
        <f>'St Senate by Race 2020'!H7-'St Senate by Race 2010'!H7</f>
        <v>1464</v>
      </c>
      <c r="I7" s="19">
        <f>'St Senate by Race 2020'!I7-'St Senate by Race 2010'!I7</f>
        <v>10981</v>
      </c>
      <c r="J7" s="19">
        <f>'St Senate by Race 2020'!J7-'St Senate by Race 2010'!J7</f>
        <v>3452</v>
      </c>
      <c r="K7" s="19">
        <f>'St Senate by Race 2020'!K7-'St Senate by Race 2010'!K7</f>
        <v>16897</v>
      </c>
    </row>
    <row r="8" spans="1:14" s="8" customFormat="1" ht="12.75" x14ac:dyDescent="0.2">
      <c r="A8" s="3" t="s">
        <v>14</v>
      </c>
      <c r="B8" s="19">
        <f>'St Senate by Race 2020'!B8-'St Senate by Race 2010'!B8</f>
        <v>-546</v>
      </c>
      <c r="C8" s="19">
        <f>'St Senate by Race 2020'!C8-'St Senate by Race 2010'!C8</f>
        <v>-8165</v>
      </c>
      <c r="D8" s="19">
        <f>'St Senate by Race 2020'!D8-'St Senate by Race 2010'!D8</f>
        <v>83</v>
      </c>
      <c r="E8" s="19">
        <f>'St Senate by Race 2020'!E8-'St Senate by Race 2010'!E8</f>
        <v>-30</v>
      </c>
      <c r="F8" s="19">
        <f>'St Senate by Race 2020'!F8-'St Senate by Race 2010'!F8</f>
        <v>179</v>
      </c>
      <c r="G8" s="19">
        <f>'St Senate by Race 2020'!G8-'St Senate by Race 2010'!G8</f>
        <v>-22</v>
      </c>
      <c r="H8" s="19">
        <f>'St Senate by Race 2020'!H8-'St Senate by Race 2010'!H8</f>
        <v>503</v>
      </c>
      <c r="I8" s="19">
        <f>'St Senate by Race 2020'!I8-'St Senate by Race 2010'!I8</f>
        <v>6906</v>
      </c>
      <c r="J8" s="19">
        <f>'St Senate by Race 2020'!J8-'St Senate by Race 2010'!J8</f>
        <v>806</v>
      </c>
      <c r="K8" s="19">
        <f>'St Senate by Race 2020'!K8-'St Senate by Race 2010'!K8</f>
        <v>7421</v>
      </c>
    </row>
    <row r="9" spans="1:14" s="8" customFormat="1" ht="12.75" x14ac:dyDescent="0.2">
      <c r="A9" s="3" t="s">
        <v>15</v>
      </c>
      <c r="B9" s="19">
        <f>'St Senate by Race 2020'!B9-'St Senate by Race 2010'!B9</f>
        <v>-9478</v>
      </c>
      <c r="C9" s="19">
        <f>'St Senate by Race 2020'!C9-'St Senate by Race 2010'!C9</f>
        <v>-7526</v>
      </c>
      <c r="D9" s="19">
        <f>'St Senate by Race 2020'!D9-'St Senate by Race 2010'!D9</f>
        <v>-11789</v>
      </c>
      <c r="E9" s="19">
        <f>'St Senate by Race 2020'!E9-'St Senate by Race 2010'!E9</f>
        <v>48</v>
      </c>
      <c r="F9" s="19">
        <f>'St Senate by Race 2020'!F9-'St Senate by Race 2010'!F9</f>
        <v>2033</v>
      </c>
      <c r="G9" s="19">
        <f>'St Senate by Race 2020'!G9-'St Senate by Race 2010'!G9</f>
        <v>11</v>
      </c>
      <c r="H9" s="19">
        <f>'St Senate by Race 2020'!H9-'St Senate by Race 2010'!H9</f>
        <v>1217</v>
      </c>
      <c r="I9" s="19">
        <f>'St Senate by Race 2020'!I9-'St Senate by Race 2010'!I9</f>
        <v>6528</v>
      </c>
      <c r="J9" s="19">
        <f>'St Senate by Race 2020'!J9-'St Senate by Race 2010'!J9</f>
        <v>1960</v>
      </c>
      <c r="K9" s="19">
        <f>'St Senate by Race 2020'!K9-'St Senate by Race 2010'!K9</f>
        <v>-3240</v>
      </c>
    </row>
    <row r="10" spans="1:14" s="8" customFormat="1" ht="12.75" x14ac:dyDescent="0.2">
      <c r="A10" s="3" t="s">
        <v>16</v>
      </c>
      <c r="B10" s="19">
        <f>'St Senate by Race 2020'!B10-'St Senate by Race 2010'!B10</f>
        <v>-6975</v>
      </c>
      <c r="C10" s="19">
        <f>'St Senate by Race 2020'!C10-'St Senate by Race 2010'!C10</f>
        <v>-1258</v>
      </c>
      <c r="D10" s="19">
        <f>'St Senate by Race 2020'!D10-'St Senate by Race 2010'!D10</f>
        <v>-15573</v>
      </c>
      <c r="E10" s="19">
        <f>'St Senate by Race 2020'!E10-'St Senate by Race 2010'!E10</f>
        <v>96</v>
      </c>
      <c r="F10" s="19">
        <f>'St Senate by Race 2020'!F10-'St Senate by Race 2010'!F10</f>
        <v>1217</v>
      </c>
      <c r="G10" s="19">
        <f>'St Senate by Race 2020'!G10-'St Senate by Race 2010'!G10</f>
        <v>10</v>
      </c>
      <c r="H10" s="19">
        <f>'St Senate by Race 2020'!H10-'St Senate by Race 2010'!H10</f>
        <v>2603</v>
      </c>
      <c r="I10" s="19">
        <f>'St Senate by Race 2020'!I10-'St Senate by Race 2010'!I10</f>
        <v>5930</v>
      </c>
      <c r="J10" s="19">
        <f>'St Senate by Race 2020'!J10-'St Senate by Race 2010'!J10</f>
        <v>2728</v>
      </c>
      <c r="K10" s="19">
        <f>'St Senate by Race 2020'!K10-'St Senate by Race 2010'!K10</f>
        <v>-7416</v>
      </c>
    </row>
    <row r="11" spans="1:14" s="8" customFormat="1" ht="12.75" x14ac:dyDescent="0.2">
      <c r="A11" s="3" t="s">
        <v>17</v>
      </c>
      <c r="B11" s="19">
        <f>'St Senate by Race 2020'!B11-'St Senate by Race 2010'!B11</f>
        <v>-206</v>
      </c>
      <c r="C11" s="19">
        <f>'St Senate by Race 2020'!C11-'St Senate by Race 2010'!C11</f>
        <v>-6814</v>
      </c>
      <c r="D11" s="19">
        <f>'St Senate by Race 2020'!D11-'St Senate by Race 2010'!D11</f>
        <v>-684</v>
      </c>
      <c r="E11" s="19">
        <f>'St Senate by Race 2020'!E11-'St Senate by Race 2010'!E11</f>
        <v>-6</v>
      </c>
      <c r="F11" s="19">
        <f>'St Senate by Race 2020'!F11-'St Senate by Race 2010'!F11</f>
        <v>-27</v>
      </c>
      <c r="G11" s="19">
        <f>'St Senate by Race 2020'!G11-'St Senate by Race 2010'!G11</f>
        <v>42</v>
      </c>
      <c r="H11" s="19">
        <f>'St Senate by Race 2020'!H11-'St Senate by Race 2010'!H11</f>
        <v>549</v>
      </c>
      <c r="I11" s="19">
        <f>'St Senate by Race 2020'!I11-'St Senate by Race 2010'!I11</f>
        <v>6734</v>
      </c>
      <c r="J11" s="19">
        <f>'St Senate by Race 2020'!J11-'St Senate by Race 2010'!J11</f>
        <v>1485</v>
      </c>
      <c r="K11" s="19">
        <f>'St Senate by Race 2020'!K11-'St Senate by Race 2010'!K11</f>
        <v>6346</v>
      </c>
    </row>
    <row r="12" spans="1:14" s="8" customFormat="1" ht="12.75" x14ac:dyDescent="0.2">
      <c r="A12" s="3" t="s">
        <v>18</v>
      </c>
      <c r="B12" s="19">
        <f>'St Senate by Race 2020'!B12-'St Senate by Race 2010'!B12</f>
        <v>17253</v>
      </c>
      <c r="C12" s="19">
        <f>'St Senate by Race 2020'!C12-'St Senate by Race 2010'!C12</f>
        <v>6151</v>
      </c>
      <c r="D12" s="19">
        <f>'St Senate by Race 2020'!D12-'St Senate by Race 2010'!D12</f>
        <v>-1992</v>
      </c>
      <c r="E12" s="19">
        <f>'St Senate by Race 2020'!E12-'St Senate by Race 2010'!E12</f>
        <v>203</v>
      </c>
      <c r="F12" s="19">
        <f>'St Senate by Race 2020'!F12-'St Senate by Race 2010'!F12</f>
        <v>1362</v>
      </c>
      <c r="G12" s="19">
        <f>'St Senate by Race 2020'!G12-'St Senate by Race 2010'!G12</f>
        <v>48</v>
      </c>
      <c r="H12" s="19">
        <f>'St Senate by Race 2020'!H12-'St Senate by Race 2010'!H12</f>
        <v>777</v>
      </c>
      <c r="I12" s="19">
        <f>'St Senate by Race 2020'!I12-'St Senate by Race 2010'!I12</f>
        <v>10704</v>
      </c>
      <c r="J12" s="19">
        <f>'St Senate by Race 2020'!J12-'St Senate by Race 2010'!J12</f>
        <v>2972</v>
      </c>
      <c r="K12" s="19">
        <f>'St Senate by Race 2020'!K12-'St Senate by Race 2010'!K12</f>
        <v>8819</v>
      </c>
    </row>
    <row r="13" spans="1:14" s="8" customFormat="1" ht="12.75" x14ac:dyDescent="0.2">
      <c r="A13" s="3" t="s">
        <v>19</v>
      </c>
      <c r="B13" s="19">
        <f>'St Senate by Race 2020'!B13-'St Senate by Race 2010'!B13</f>
        <v>17262</v>
      </c>
      <c r="C13" s="19">
        <f>'St Senate by Race 2020'!C13-'St Senate by Race 2010'!C13</f>
        <v>895</v>
      </c>
      <c r="D13" s="19">
        <f>'St Senate by Race 2020'!D13-'St Senate by Race 2010'!D13</f>
        <v>2444</v>
      </c>
      <c r="E13" s="19">
        <f>'St Senate by Race 2020'!E13-'St Senate by Race 2010'!E13</f>
        <v>90</v>
      </c>
      <c r="F13" s="19">
        <f>'St Senate by Race 2020'!F13-'St Senate by Race 2010'!F13</f>
        <v>1017</v>
      </c>
      <c r="G13" s="19">
        <f>'St Senate by Race 2020'!G13-'St Senate by Race 2010'!G13</f>
        <v>69</v>
      </c>
      <c r="H13" s="19">
        <f>'St Senate by Race 2020'!H13-'St Senate by Race 2010'!H13</f>
        <v>1331</v>
      </c>
      <c r="I13" s="19">
        <f>'St Senate by Race 2020'!I13-'St Senate by Race 2010'!I13</f>
        <v>11416</v>
      </c>
      <c r="J13" s="19">
        <f>'St Senate by Race 2020'!J13-'St Senate by Race 2010'!J13</f>
        <v>3460</v>
      </c>
      <c r="K13" s="19">
        <f>'St Senate by Race 2020'!K13-'St Senate by Race 2010'!K13</f>
        <v>15185</v>
      </c>
    </row>
    <row r="14" spans="1:14" s="8" customFormat="1" ht="12.75" x14ac:dyDescent="0.2">
      <c r="A14" s="3" t="s">
        <v>20</v>
      </c>
      <c r="B14" s="19">
        <f>'St Senate by Race 2020'!B14-'St Senate by Race 2010'!B14</f>
        <v>2072</v>
      </c>
      <c r="C14" s="19">
        <f>'St Senate by Race 2020'!C14-'St Senate by Race 2010'!C14</f>
        <v>-4418</v>
      </c>
      <c r="D14" s="19">
        <f>'St Senate by Race 2020'!D14-'St Senate by Race 2010'!D14</f>
        <v>-8958</v>
      </c>
      <c r="E14" s="19">
        <f>'St Senate by Race 2020'!E14-'St Senate by Race 2010'!E14</f>
        <v>416</v>
      </c>
      <c r="F14" s="19">
        <f>'St Senate by Race 2020'!F14-'St Senate by Race 2010'!F14</f>
        <v>1339</v>
      </c>
      <c r="G14" s="19">
        <f>'St Senate by Race 2020'!G14-'St Senate by Race 2010'!G14</f>
        <v>49</v>
      </c>
      <c r="H14" s="19">
        <f>'St Senate by Race 2020'!H14-'St Senate by Race 2010'!H14</f>
        <v>4752</v>
      </c>
      <c r="I14" s="19">
        <f>'St Senate by Race 2020'!I14-'St Senate by Race 2010'!I14</f>
        <v>8892</v>
      </c>
      <c r="J14" s="19">
        <f>'St Senate by Race 2020'!J14-'St Senate by Race 2010'!J14</f>
        <v>7157</v>
      </c>
      <c r="K14" s="19">
        <f>'St Senate by Race 2020'!K14-'St Senate by Race 2010'!K14</f>
        <v>4141</v>
      </c>
    </row>
    <row r="15" spans="1:14" s="8" customFormat="1" ht="12.75" x14ac:dyDescent="0.2">
      <c r="A15" s="3" t="s">
        <v>21</v>
      </c>
      <c r="B15" s="19">
        <f>'St Senate by Race 2020'!B15-'St Senate by Race 2010'!B15</f>
        <v>8323</v>
      </c>
      <c r="C15" s="19">
        <f>'St Senate by Race 2020'!C15-'St Senate by Race 2010'!C15</f>
        <v>-639</v>
      </c>
      <c r="D15" s="19">
        <f>'St Senate by Race 2020'!D15-'St Senate by Race 2010'!D15</f>
        <v>-352</v>
      </c>
      <c r="E15" s="19">
        <f>'St Senate by Race 2020'!E15-'St Senate by Race 2010'!E15</f>
        <v>38</v>
      </c>
      <c r="F15" s="19">
        <f>'St Senate by Race 2020'!F15-'St Senate by Race 2010'!F15</f>
        <v>62</v>
      </c>
      <c r="G15" s="19">
        <f>'St Senate by Race 2020'!G15-'St Senate by Race 2010'!G15</f>
        <v>20</v>
      </c>
      <c r="H15" s="19">
        <f>'St Senate by Race 2020'!H15-'St Senate by Race 2010'!H15</f>
        <v>910</v>
      </c>
      <c r="I15" s="19">
        <f>'St Senate by Race 2020'!I15-'St Senate by Race 2010'!I15</f>
        <v>8284</v>
      </c>
      <c r="J15" s="19">
        <f>'St Senate by Race 2020'!J15-'St Senate by Race 2010'!J15</f>
        <v>1407</v>
      </c>
      <c r="K15" s="19">
        <f>'St Senate by Race 2020'!K15-'St Senate by Race 2010'!K15</f>
        <v>8430</v>
      </c>
    </row>
    <row r="16" spans="1:14" s="8" customFormat="1" ht="12.75" x14ac:dyDescent="0.2">
      <c r="A16" s="3" t="s">
        <v>22</v>
      </c>
      <c r="B16" s="19">
        <f>'St Senate by Race 2020'!B16-'St Senate by Race 2010'!B16</f>
        <v>6459</v>
      </c>
      <c r="C16" s="19">
        <f>'St Senate by Race 2020'!C16-'St Senate by Race 2010'!C16</f>
        <v>-17881</v>
      </c>
      <c r="D16" s="19">
        <f>'St Senate by Race 2020'!D16-'St Senate by Race 2010'!D16</f>
        <v>5698</v>
      </c>
      <c r="E16" s="19">
        <f>'St Senate by Race 2020'!E16-'St Senate by Race 2010'!E16</f>
        <v>349</v>
      </c>
      <c r="F16" s="19">
        <f>'St Senate by Race 2020'!F16-'St Senate by Race 2010'!F16</f>
        <v>728</v>
      </c>
      <c r="G16" s="19">
        <f>'St Senate by Race 2020'!G16-'St Senate by Race 2010'!G16</f>
        <v>35</v>
      </c>
      <c r="H16" s="19">
        <f>'St Senate by Race 2020'!H16-'St Senate by Race 2010'!H16</f>
        <v>4043</v>
      </c>
      <c r="I16" s="19">
        <f>'St Senate by Race 2020'!I16-'St Senate by Race 2010'!I16</f>
        <v>13487</v>
      </c>
      <c r="J16" s="19">
        <f>'St Senate by Race 2020'!J16-'St Senate by Race 2010'!J16</f>
        <v>7762</v>
      </c>
      <c r="K16" s="19">
        <f>'St Senate by Race 2020'!K16-'St Senate by Race 2010'!K16</f>
        <v>21933</v>
      </c>
    </row>
    <row r="17" spans="1:11" s="8" customFormat="1" ht="12.75" x14ac:dyDescent="0.2">
      <c r="A17" s="3" t="s">
        <v>23</v>
      </c>
      <c r="B17" s="19">
        <f>'St Senate by Race 2020'!B17-'St Senate by Race 2010'!B17</f>
        <v>-2722</v>
      </c>
      <c r="C17" s="19">
        <f>'St Senate by Race 2020'!C17-'St Senate by Race 2010'!C17</f>
        <v>-9179</v>
      </c>
      <c r="D17" s="19">
        <f>'St Senate by Race 2020'!D17-'St Senate by Race 2010'!D17</f>
        <v>-840</v>
      </c>
      <c r="E17" s="19">
        <f>'St Senate by Race 2020'!E17-'St Senate by Race 2010'!E17</f>
        <v>-48</v>
      </c>
      <c r="F17" s="19">
        <f>'St Senate by Race 2020'!F17-'St Senate by Race 2010'!F17</f>
        <v>95</v>
      </c>
      <c r="G17" s="19">
        <f>'St Senate by Race 2020'!G17-'St Senate by Race 2010'!G17</f>
        <v>-11</v>
      </c>
      <c r="H17" s="19">
        <f>'St Senate by Race 2020'!H17-'St Senate by Race 2010'!H17</f>
        <v>623</v>
      </c>
      <c r="I17" s="19">
        <f>'St Senate by Race 2020'!I17-'St Senate by Race 2010'!I17</f>
        <v>6638</v>
      </c>
      <c r="J17" s="19">
        <f>'St Senate by Race 2020'!J17-'St Senate by Race 2010'!J17</f>
        <v>1174</v>
      </c>
      <c r="K17" s="19">
        <f>'St Senate by Race 2020'!K17-'St Senate by Race 2010'!K17</f>
        <v>5575</v>
      </c>
    </row>
    <row r="18" spans="1:11" s="8" customFormat="1" ht="12.75" x14ac:dyDescent="0.2">
      <c r="A18" s="3" t="s">
        <v>24</v>
      </c>
      <c r="B18" s="19">
        <f>'St Senate by Race 2020'!B18-'St Senate by Race 2010'!B18</f>
        <v>-3972</v>
      </c>
      <c r="C18" s="19">
        <f>'St Senate by Race 2020'!C18-'St Senate by Race 2010'!C18</f>
        <v>-25456</v>
      </c>
      <c r="D18" s="19">
        <f>'St Senate by Race 2020'!D18-'St Senate by Race 2010'!D18</f>
        <v>16012</v>
      </c>
      <c r="E18" s="19">
        <f>'St Senate by Race 2020'!E18-'St Senate by Race 2010'!E18</f>
        <v>89</v>
      </c>
      <c r="F18" s="19">
        <f>'St Senate by Race 2020'!F18-'St Senate by Race 2010'!F18</f>
        <v>74</v>
      </c>
      <c r="G18" s="19">
        <f>'St Senate by Race 2020'!G18-'St Senate by Race 2010'!G18</f>
        <v>5</v>
      </c>
      <c r="H18" s="19">
        <f>'St Senate by Race 2020'!H18-'St Senate by Race 2010'!H18</f>
        <v>1296</v>
      </c>
      <c r="I18" s="19">
        <f>'St Senate by Race 2020'!I18-'St Senate by Race 2010'!I18</f>
        <v>4008</v>
      </c>
      <c r="J18" s="19">
        <f>'St Senate by Race 2020'!J18-'St Senate by Race 2010'!J18</f>
        <v>1109</v>
      </c>
      <c r="K18" s="19">
        <f>'St Senate by Race 2020'!K18-'St Senate by Race 2010'!K18</f>
        <v>20984</v>
      </c>
    </row>
    <row r="19" spans="1:11" s="8" customFormat="1" ht="12.75" x14ac:dyDescent="0.2">
      <c r="A19" s="3" t="s">
        <v>25</v>
      </c>
      <c r="B19" s="19">
        <f>'St Senate by Race 2020'!B19-'St Senate by Race 2010'!B19</f>
        <v>-13437</v>
      </c>
      <c r="C19" s="19">
        <f>'St Senate by Race 2020'!C19-'St Senate by Race 2010'!C19</f>
        <v>-11759</v>
      </c>
      <c r="D19" s="19">
        <f>'St Senate by Race 2020'!D19-'St Senate by Race 2010'!D19</f>
        <v>-9566</v>
      </c>
      <c r="E19" s="19">
        <f>'St Senate by Race 2020'!E19-'St Senate by Race 2010'!E19</f>
        <v>-55</v>
      </c>
      <c r="F19" s="19">
        <f>'St Senate by Race 2020'!F19-'St Senate by Race 2010'!F19</f>
        <v>1290</v>
      </c>
      <c r="G19" s="19">
        <f>'St Senate by Race 2020'!G19-'St Senate by Race 2010'!G19</f>
        <v>19</v>
      </c>
      <c r="H19" s="19">
        <f>'St Senate by Race 2020'!H19-'St Senate by Race 2010'!H19</f>
        <v>2015</v>
      </c>
      <c r="I19" s="19">
        <f>'St Senate by Race 2020'!I19-'St Senate by Race 2010'!I19</f>
        <v>4619</v>
      </c>
      <c r="J19" s="19">
        <f>'St Senate by Race 2020'!J19-'St Senate by Race 2010'!J19</f>
        <v>2206</v>
      </c>
      <c r="K19" s="19">
        <f>'St Senate by Race 2020'!K19-'St Senate by Race 2010'!K19</f>
        <v>-2364</v>
      </c>
    </row>
    <row r="20" spans="1:11" s="8" customFormat="1" ht="12.75" x14ac:dyDescent="0.2">
      <c r="A20" s="3" t="s">
        <v>26</v>
      </c>
      <c r="B20" s="19">
        <f>'St Senate by Race 2020'!B20-'St Senate by Race 2010'!B20</f>
        <v>5914</v>
      </c>
      <c r="C20" s="19">
        <f>'St Senate by Race 2020'!C20-'St Senate by Race 2010'!C20</f>
        <v>-4769</v>
      </c>
      <c r="D20" s="19">
        <f>'St Senate by Race 2020'!D20-'St Senate by Race 2010'!D20</f>
        <v>473</v>
      </c>
      <c r="E20" s="19">
        <f>'St Senate by Race 2020'!E20-'St Senate by Race 2010'!E20</f>
        <v>-17</v>
      </c>
      <c r="F20" s="19">
        <f>'St Senate by Race 2020'!F20-'St Senate by Race 2010'!F20</f>
        <v>1923</v>
      </c>
      <c r="G20" s="19">
        <f>'St Senate by Race 2020'!G20-'St Senate by Race 2010'!G20</f>
        <v>-11</v>
      </c>
      <c r="H20" s="19">
        <f>'St Senate by Race 2020'!H20-'St Senate by Race 2010'!H20</f>
        <v>566</v>
      </c>
      <c r="I20" s="19">
        <f>'St Senate by Race 2020'!I20-'St Senate by Race 2010'!I20</f>
        <v>7749</v>
      </c>
      <c r="J20" s="19">
        <f>'St Senate by Race 2020'!J20-'St Senate by Race 2010'!J20</f>
        <v>1870</v>
      </c>
      <c r="K20" s="19">
        <f>'St Senate by Race 2020'!K20-'St Senate by Race 2010'!K20</f>
        <v>9687</v>
      </c>
    </row>
    <row r="21" spans="1:11" s="8" customFormat="1" ht="12.75" x14ac:dyDescent="0.2">
      <c r="A21" s="3" t="s">
        <v>27</v>
      </c>
      <c r="B21" s="19">
        <f>'St Senate by Race 2020'!B21-'St Senate by Race 2010'!B21</f>
        <v>-2970</v>
      </c>
      <c r="C21" s="19">
        <f>'St Senate by Race 2020'!C21-'St Senate by Race 2010'!C21</f>
        <v>-13042</v>
      </c>
      <c r="D21" s="19">
        <f>'St Senate by Race 2020'!D21-'St Senate by Race 2010'!D21</f>
        <v>549</v>
      </c>
      <c r="E21" s="19">
        <f>'St Senate by Race 2020'!E21-'St Senate by Race 2010'!E21</f>
        <v>-17</v>
      </c>
      <c r="F21" s="19">
        <f>'St Senate by Race 2020'!F21-'St Senate by Race 2010'!F21</f>
        <v>759</v>
      </c>
      <c r="G21" s="19">
        <f>'St Senate by Race 2020'!G21-'St Senate by Race 2010'!G21</f>
        <v>130</v>
      </c>
      <c r="H21" s="19">
        <f>'St Senate by Race 2020'!H21-'St Senate by Race 2010'!H21</f>
        <v>793</v>
      </c>
      <c r="I21" s="19">
        <f>'St Senate by Race 2020'!I21-'St Senate by Race 2010'!I21</f>
        <v>7858</v>
      </c>
      <c r="J21" s="19">
        <f>'St Senate by Race 2020'!J21-'St Senate by Race 2010'!J21</f>
        <v>2291</v>
      </c>
      <c r="K21" s="19">
        <f>'St Senate by Race 2020'!K21-'St Senate by Race 2010'!K21</f>
        <v>9720</v>
      </c>
    </row>
    <row r="22" spans="1:11" s="8" customFormat="1" ht="12.75" x14ac:dyDescent="0.2">
      <c r="A22" s="3" t="s">
        <v>28</v>
      </c>
      <c r="B22" s="19">
        <f>'St Senate by Race 2020'!B22-'St Senate by Race 2010'!B22</f>
        <v>27052</v>
      </c>
      <c r="C22" s="19">
        <f>'St Senate by Race 2020'!C22-'St Senate by Race 2010'!C22</f>
        <v>2915</v>
      </c>
      <c r="D22" s="19">
        <f>'St Senate by Race 2020'!D22-'St Senate by Race 2010'!D22</f>
        <v>6794</v>
      </c>
      <c r="E22" s="19">
        <f>'St Senate by Race 2020'!E22-'St Senate by Race 2010'!E22</f>
        <v>250</v>
      </c>
      <c r="F22" s="19">
        <f>'St Senate by Race 2020'!F22-'St Senate by Race 2010'!F22</f>
        <v>1542</v>
      </c>
      <c r="G22" s="19">
        <f>'St Senate by Race 2020'!G22-'St Senate by Race 2010'!G22</f>
        <v>436</v>
      </c>
      <c r="H22" s="19">
        <f>'St Senate by Race 2020'!H22-'St Senate by Race 2010'!H22</f>
        <v>1742</v>
      </c>
      <c r="I22" s="19">
        <f>'St Senate by Race 2020'!I22-'St Senate by Race 2010'!I22</f>
        <v>13373</v>
      </c>
      <c r="J22" s="19">
        <f>'St Senate by Race 2020'!J22-'St Senate by Race 2010'!J22</f>
        <v>5216</v>
      </c>
      <c r="K22" s="19">
        <f>'St Senate by Race 2020'!K22-'St Senate by Race 2010'!K22</f>
        <v>22346</v>
      </c>
    </row>
    <row r="23" spans="1:11" s="8" customFormat="1" ht="12.75" x14ac:dyDescent="0.2">
      <c r="A23" s="3" t="s">
        <v>29</v>
      </c>
      <c r="B23" s="19">
        <f>'St Senate by Race 2020'!B23-'St Senate by Race 2010'!B23</f>
        <v>-5522</v>
      </c>
      <c r="C23" s="19">
        <f>'St Senate by Race 2020'!C23-'St Senate by Race 2010'!C23</f>
        <v>-11817</v>
      </c>
      <c r="D23" s="19">
        <f>'St Senate by Race 2020'!D23-'St Senate by Race 2010'!D23</f>
        <v>118</v>
      </c>
      <c r="E23" s="19">
        <f>'St Senate by Race 2020'!E23-'St Senate by Race 2010'!E23</f>
        <v>90</v>
      </c>
      <c r="F23" s="19">
        <f>'St Senate by Race 2020'!F23-'St Senate by Race 2010'!F23</f>
        <v>235</v>
      </c>
      <c r="G23" s="19">
        <f>'St Senate by Race 2020'!G23-'St Senate by Race 2010'!G23</f>
        <v>0</v>
      </c>
      <c r="H23" s="19">
        <f>'St Senate by Race 2020'!H23-'St Senate by Race 2010'!H23</f>
        <v>455</v>
      </c>
      <c r="I23" s="19">
        <f>'St Senate by Race 2020'!I23-'St Senate by Race 2010'!I23</f>
        <v>5397</v>
      </c>
      <c r="J23" s="19">
        <f>'St Senate by Race 2020'!J23-'St Senate by Race 2010'!J23</f>
        <v>875</v>
      </c>
      <c r="K23" s="19">
        <f>'St Senate by Race 2020'!K23-'St Senate by Race 2010'!K23</f>
        <v>6093</v>
      </c>
    </row>
    <row r="24" spans="1:11" s="8" customFormat="1" ht="12.75" x14ac:dyDescent="0.2">
      <c r="A24" s="3" t="s">
        <v>30</v>
      </c>
      <c r="B24" s="19">
        <f>'St Senate by Race 2020'!B24-'St Senate by Race 2010'!B24</f>
        <v>20470</v>
      </c>
      <c r="C24" s="19">
        <f>'St Senate by Race 2020'!C24-'St Senate by Race 2010'!C24</f>
        <v>4270</v>
      </c>
      <c r="D24" s="19">
        <f>'St Senate by Race 2020'!D24-'St Senate by Race 2010'!D24</f>
        <v>2706</v>
      </c>
      <c r="E24" s="19">
        <f>'St Senate by Race 2020'!E24-'St Senate by Race 2010'!E24</f>
        <v>1</v>
      </c>
      <c r="F24" s="19">
        <f>'St Senate by Race 2020'!F24-'St Senate by Race 2010'!F24</f>
        <v>1665</v>
      </c>
      <c r="G24" s="19">
        <f>'St Senate by Race 2020'!G24-'St Senate by Race 2010'!G24</f>
        <v>35</v>
      </c>
      <c r="H24" s="19">
        <f>'St Senate by Race 2020'!H24-'St Senate by Race 2010'!H24</f>
        <v>2212</v>
      </c>
      <c r="I24" s="19">
        <f>'St Senate by Race 2020'!I24-'St Senate by Race 2010'!I24</f>
        <v>9581</v>
      </c>
      <c r="J24" s="19">
        <f>'St Senate by Race 2020'!J24-'St Senate by Race 2010'!J24</f>
        <v>3247</v>
      </c>
      <c r="K24" s="19">
        <f>'St Senate by Race 2020'!K24-'St Senate by Race 2010'!K24</f>
        <v>15400</v>
      </c>
    </row>
    <row r="25" spans="1:11" s="8" customFormat="1" ht="12.75" x14ac:dyDescent="0.2">
      <c r="A25" s="3" t="s">
        <v>31</v>
      </c>
      <c r="B25" s="19">
        <f>'St Senate by Race 2020'!B25-'St Senate by Race 2010'!B25</f>
        <v>22685</v>
      </c>
      <c r="C25" s="19">
        <f>'St Senate by Race 2020'!C25-'St Senate by Race 2010'!C25</f>
        <v>9238</v>
      </c>
      <c r="D25" s="19">
        <f>'St Senate by Race 2020'!D25-'St Senate by Race 2010'!D25</f>
        <v>622</v>
      </c>
      <c r="E25" s="19">
        <f>'St Senate by Race 2020'!E25-'St Senate by Race 2010'!E25</f>
        <v>206</v>
      </c>
      <c r="F25" s="19">
        <f>'St Senate by Race 2020'!F25-'St Senate by Race 2010'!F25</f>
        <v>972</v>
      </c>
      <c r="G25" s="19">
        <f>'St Senate by Race 2020'!G25-'St Senate by Race 2010'!G25</f>
        <v>55</v>
      </c>
      <c r="H25" s="19">
        <f>'St Senate by Race 2020'!H25-'St Senate by Race 2010'!H25</f>
        <v>1052</v>
      </c>
      <c r="I25" s="19">
        <f>'St Senate by Race 2020'!I25-'St Senate by Race 2010'!I25</f>
        <v>10540</v>
      </c>
      <c r="J25" s="19">
        <f>'St Senate by Race 2020'!J25-'St Senate by Race 2010'!J25</f>
        <v>2746</v>
      </c>
      <c r="K25" s="19">
        <f>'St Senate by Race 2020'!K25-'St Senate by Race 2010'!K25</f>
        <v>13330</v>
      </c>
    </row>
    <row r="26" spans="1:11" s="8" customFormat="1" ht="12.75" x14ac:dyDescent="0.2">
      <c r="A26" s="3" t="s">
        <v>32</v>
      </c>
      <c r="B26" s="19">
        <f>'St Senate by Race 2020'!B26-'St Senate by Race 2010'!B26</f>
        <v>-1392</v>
      </c>
      <c r="C26" s="19">
        <f>'St Senate by Race 2020'!C26-'St Senate by Race 2010'!C26</f>
        <v>-10728</v>
      </c>
      <c r="D26" s="19">
        <f>'St Senate by Race 2020'!D26-'St Senate by Race 2010'!D26</f>
        <v>-152</v>
      </c>
      <c r="E26" s="19">
        <f>'St Senate by Race 2020'!E26-'St Senate by Race 2010'!E26</f>
        <v>80</v>
      </c>
      <c r="F26" s="19">
        <f>'St Senate by Race 2020'!F26-'St Senate by Race 2010'!F26</f>
        <v>154</v>
      </c>
      <c r="G26" s="19">
        <f>'St Senate by Race 2020'!G26-'St Senate by Race 2010'!G26</f>
        <v>296</v>
      </c>
      <c r="H26" s="19">
        <f>'St Senate by Race 2020'!H26-'St Senate by Race 2010'!H26</f>
        <v>1433</v>
      </c>
      <c r="I26" s="19">
        <f>'St Senate by Race 2020'!I26-'St Senate by Race 2010'!I26</f>
        <v>7525</v>
      </c>
      <c r="J26" s="19">
        <f>'St Senate by Race 2020'!J26-'St Senate by Race 2010'!J26</f>
        <v>2527</v>
      </c>
      <c r="K26" s="19">
        <f>'St Senate by Race 2020'!K26-'St Senate by Race 2010'!K26</f>
        <v>9001</v>
      </c>
    </row>
    <row r="27" spans="1:11" s="8" customFormat="1" ht="12.75" x14ac:dyDescent="0.2">
      <c r="A27" s="3" t="s">
        <v>33</v>
      </c>
      <c r="B27" s="19">
        <f>'St Senate by Race 2020'!B27-'St Senate by Race 2010'!B27</f>
        <v>7075</v>
      </c>
      <c r="C27" s="19">
        <f>'St Senate by Race 2020'!C27-'St Senate by Race 2010'!C27</f>
        <v>-4545</v>
      </c>
      <c r="D27" s="19">
        <f>'St Senate by Race 2020'!D27-'St Senate by Race 2010'!D27</f>
        <v>601</v>
      </c>
      <c r="E27" s="19">
        <f>'St Senate by Race 2020'!E27-'St Senate by Race 2010'!E27</f>
        <v>12</v>
      </c>
      <c r="F27" s="19">
        <f>'St Senate by Race 2020'!F27-'St Senate by Race 2010'!F27</f>
        <v>431</v>
      </c>
      <c r="G27" s="19">
        <f>'St Senate by Race 2020'!G27-'St Senate by Race 2010'!G27</f>
        <v>33</v>
      </c>
      <c r="H27" s="19">
        <f>'St Senate by Race 2020'!H27-'St Senate by Race 2010'!H27</f>
        <v>788</v>
      </c>
      <c r="I27" s="19">
        <f>'St Senate by Race 2020'!I27-'St Senate by Race 2010'!I27</f>
        <v>9755</v>
      </c>
      <c r="J27" s="19">
        <f>'St Senate by Race 2020'!J27-'St Senate by Race 2010'!J27</f>
        <v>1820</v>
      </c>
      <c r="K27" s="19">
        <f>'St Senate by Race 2020'!K27-'St Senate by Race 2010'!K27</f>
        <v>11115</v>
      </c>
    </row>
    <row r="28" spans="1:11" s="8" customFormat="1" ht="12.75" x14ac:dyDescent="0.2">
      <c r="A28" s="3" t="s">
        <v>34</v>
      </c>
      <c r="B28" s="19">
        <f>'St Senate by Race 2020'!B28-'St Senate by Race 2010'!B28</f>
        <v>8068</v>
      </c>
      <c r="C28" s="19">
        <f>'St Senate by Race 2020'!C28-'St Senate by Race 2010'!C28</f>
        <v>-6286</v>
      </c>
      <c r="D28" s="19">
        <f>'St Senate by Race 2020'!D28-'St Senate by Race 2010'!D28</f>
        <v>2820</v>
      </c>
      <c r="E28" s="19">
        <f>'St Senate by Race 2020'!E28-'St Senate by Race 2010'!E28</f>
        <v>26</v>
      </c>
      <c r="F28" s="19">
        <f>'St Senate by Race 2020'!F28-'St Senate by Race 2010'!F28</f>
        <v>1178</v>
      </c>
      <c r="G28" s="19">
        <f>'St Senate by Race 2020'!G28-'St Senate by Race 2010'!G28</f>
        <v>-8</v>
      </c>
      <c r="H28" s="19">
        <f>'St Senate by Race 2020'!H28-'St Senate by Race 2010'!H28</f>
        <v>1393</v>
      </c>
      <c r="I28" s="19">
        <f>'St Senate by Race 2020'!I28-'St Senate by Race 2010'!I28</f>
        <v>8945</v>
      </c>
      <c r="J28" s="19">
        <f>'St Senate by Race 2020'!J28-'St Senate by Race 2010'!J28</f>
        <v>2576</v>
      </c>
      <c r="K28" s="19">
        <f>'St Senate by Race 2020'!K28-'St Senate by Race 2010'!K28</f>
        <v>13079</v>
      </c>
    </row>
    <row r="29" spans="1:11" s="8" customFormat="1" ht="12.75" x14ac:dyDescent="0.2">
      <c r="A29" s="3" t="s">
        <v>35</v>
      </c>
      <c r="B29" s="19">
        <f>'St Senate by Race 2020'!B29-'St Senate by Race 2010'!B29</f>
        <v>6947</v>
      </c>
      <c r="C29" s="19">
        <f>'St Senate by Race 2020'!C29-'St Senate by Race 2010'!C29</f>
        <v>-15938</v>
      </c>
      <c r="D29" s="19">
        <f>'St Senate by Race 2020'!D29-'St Senate by Race 2010'!D29</f>
        <v>5522</v>
      </c>
      <c r="E29" s="19">
        <f>'St Senate by Race 2020'!E29-'St Senate by Race 2010'!E29</f>
        <v>303</v>
      </c>
      <c r="F29" s="19">
        <f>'St Senate by Race 2020'!F29-'St Senate by Race 2010'!F29</f>
        <v>5906</v>
      </c>
      <c r="G29" s="19">
        <f>'St Senate by Race 2020'!G29-'St Senate by Race 2010'!G29</f>
        <v>-10</v>
      </c>
      <c r="H29" s="19">
        <f>'St Senate by Race 2020'!H29-'St Senate by Race 2010'!H29</f>
        <v>2333</v>
      </c>
      <c r="I29" s="19">
        <f>'St Senate by Race 2020'!I29-'St Senate by Race 2010'!I29</f>
        <v>8831</v>
      </c>
      <c r="J29" s="19">
        <f>'St Senate by Race 2020'!J29-'St Senate by Race 2010'!J29</f>
        <v>3505</v>
      </c>
      <c r="K29" s="19">
        <f>'St Senate by Race 2020'!K29-'St Senate by Race 2010'!K29</f>
        <v>20957</v>
      </c>
    </row>
    <row r="30" spans="1:11" s="8" customFormat="1" ht="12.75" x14ac:dyDescent="0.2">
      <c r="A30" s="3" t="s">
        <v>36</v>
      </c>
      <c r="B30" s="19">
        <f>'St Senate by Race 2020'!B30-'St Senate by Race 2010'!B30</f>
        <v>-15041</v>
      </c>
      <c r="C30" s="19">
        <f>'St Senate by Race 2020'!C30-'St Senate by Race 2010'!C30</f>
        <v>-20178</v>
      </c>
      <c r="D30" s="19">
        <f>'St Senate by Race 2020'!D30-'St Senate by Race 2010'!D30</f>
        <v>-869</v>
      </c>
      <c r="E30" s="19">
        <f>'St Senate by Race 2020'!E30-'St Senate by Race 2010'!E30</f>
        <v>-138</v>
      </c>
      <c r="F30" s="19">
        <f>'St Senate by Race 2020'!F30-'St Senate by Race 2010'!F30</f>
        <v>20</v>
      </c>
      <c r="G30" s="19">
        <f>'St Senate by Race 2020'!G30-'St Senate by Race 2010'!G30</f>
        <v>-10</v>
      </c>
      <c r="H30" s="19">
        <f>'St Senate by Race 2020'!H30-'St Senate by Race 2010'!H30</f>
        <v>574</v>
      </c>
      <c r="I30" s="19">
        <f>'St Senate by Race 2020'!I30-'St Senate by Race 2010'!I30</f>
        <v>5560</v>
      </c>
      <c r="J30" s="19">
        <f>'St Senate by Race 2020'!J30-'St Senate by Race 2010'!J30</f>
        <v>860</v>
      </c>
      <c r="K30" s="19">
        <f>'St Senate by Race 2020'!K30-'St Senate by Race 2010'!K30</f>
        <v>4711</v>
      </c>
    </row>
    <row r="31" spans="1:11" s="8" customFormat="1" ht="12.75" x14ac:dyDescent="0.2">
      <c r="A31" s="3" t="s">
        <v>37</v>
      </c>
      <c r="B31" s="19">
        <f>'St Senate by Race 2020'!B31-'St Senate by Race 2010'!B31</f>
        <v>6808</v>
      </c>
      <c r="C31" s="19">
        <f>'St Senate by Race 2020'!C31-'St Senate by Race 2010'!C31</f>
        <v>-5585</v>
      </c>
      <c r="D31" s="19">
        <f>'St Senate by Race 2020'!D31-'St Senate by Race 2010'!D31</f>
        <v>349</v>
      </c>
      <c r="E31" s="19">
        <f>'St Senate by Race 2020'!E31-'St Senate by Race 2010'!E31</f>
        <v>11</v>
      </c>
      <c r="F31" s="19">
        <f>'St Senate by Race 2020'!F31-'St Senate by Race 2010'!F31</f>
        <v>3266</v>
      </c>
      <c r="G31" s="19">
        <f>'St Senate by Race 2020'!G31-'St Senate by Race 2010'!G31</f>
        <v>8</v>
      </c>
      <c r="H31" s="19">
        <f>'St Senate by Race 2020'!H31-'St Senate by Race 2010'!H31</f>
        <v>747</v>
      </c>
      <c r="I31" s="19">
        <f>'St Senate by Race 2020'!I31-'St Senate by Race 2010'!I31</f>
        <v>8012</v>
      </c>
      <c r="J31" s="19">
        <f>'St Senate by Race 2020'!J31-'St Senate by Race 2010'!J31</f>
        <v>1741</v>
      </c>
      <c r="K31" s="19">
        <f>'St Senate by Race 2020'!K31-'St Senate by Race 2010'!K31</f>
        <v>11486</v>
      </c>
    </row>
    <row r="32" spans="1:11" s="8" customFormat="1" ht="12.75" x14ac:dyDescent="0.2">
      <c r="A32" s="3" t="s">
        <v>38</v>
      </c>
      <c r="B32" s="19">
        <f>'St Senate by Race 2020'!B32-'St Senate by Race 2010'!B32</f>
        <v>946</v>
      </c>
      <c r="C32" s="19">
        <f>'St Senate by Race 2020'!C32-'St Senate by Race 2010'!C32</f>
        <v>-7992</v>
      </c>
      <c r="D32" s="19">
        <f>'St Senate by Race 2020'!D32-'St Senate by Race 2010'!D32</f>
        <v>1275</v>
      </c>
      <c r="E32" s="19">
        <f>'St Senate by Race 2020'!E32-'St Senate by Race 2010'!E32</f>
        <v>21</v>
      </c>
      <c r="F32" s="19">
        <f>'St Senate by Race 2020'!F32-'St Senate by Race 2010'!F32</f>
        <v>467</v>
      </c>
      <c r="G32" s="19">
        <f>'St Senate by Race 2020'!G32-'St Senate by Race 2010'!G32</f>
        <v>-16</v>
      </c>
      <c r="H32" s="19">
        <f>'St Senate by Race 2020'!H32-'St Senate by Race 2010'!H32</f>
        <v>457</v>
      </c>
      <c r="I32" s="19">
        <f>'St Senate by Race 2020'!I32-'St Senate by Race 2010'!I32</f>
        <v>6734</v>
      </c>
      <c r="J32" s="19">
        <f>'St Senate by Race 2020'!J32-'St Senate by Race 2010'!J32</f>
        <v>1221</v>
      </c>
      <c r="K32" s="19">
        <f>'St Senate by Race 2020'!K32-'St Senate by Race 2010'!K32</f>
        <v>8750</v>
      </c>
    </row>
    <row r="33" spans="1:11" s="8" customFormat="1" ht="12.75" x14ac:dyDescent="0.2">
      <c r="A33" s="3" t="s">
        <v>39</v>
      </c>
      <c r="B33" s="19">
        <f>'St Senate by Race 2020'!B33-'St Senate by Race 2010'!B33</f>
        <v>598</v>
      </c>
      <c r="C33" s="19">
        <f>'St Senate by Race 2020'!C33-'St Senate by Race 2010'!C33</f>
        <v>-8267</v>
      </c>
      <c r="D33" s="19">
        <f>'St Senate by Race 2020'!D33-'St Senate by Race 2010'!D33</f>
        <v>210</v>
      </c>
      <c r="E33" s="19">
        <f>'St Senate by Race 2020'!E33-'St Senate by Race 2010'!E33</f>
        <v>8</v>
      </c>
      <c r="F33" s="19">
        <f>'St Senate by Race 2020'!F33-'St Senate by Race 2010'!F33</f>
        <v>101</v>
      </c>
      <c r="G33" s="19">
        <f>'St Senate by Race 2020'!G33-'St Senate by Race 2010'!G33</f>
        <v>97</v>
      </c>
      <c r="H33" s="19">
        <f>'St Senate by Race 2020'!H33-'St Senate by Race 2010'!H33</f>
        <v>810</v>
      </c>
      <c r="I33" s="19">
        <f>'St Senate by Race 2020'!I33-'St Senate by Race 2010'!I33</f>
        <v>7639</v>
      </c>
      <c r="J33" s="19">
        <f>'St Senate by Race 2020'!J33-'St Senate by Race 2010'!J33</f>
        <v>1567</v>
      </c>
      <c r="K33" s="19">
        <f>'St Senate by Race 2020'!K33-'St Senate by Race 2010'!K33</f>
        <v>8225</v>
      </c>
    </row>
    <row r="34" spans="1:11" s="8" customFormat="1" ht="12.75" x14ac:dyDescent="0.2">
      <c r="A34" s="3" t="s">
        <v>40</v>
      </c>
      <c r="B34" s="19">
        <f>'St Senate by Race 2020'!B34-'St Senate by Race 2010'!B34</f>
        <v>1789</v>
      </c>
      <c r="C34" s="19">
        <f>'St Senate by Race 2020'!C34-'St Senate by Race 2010'!C34</f>
        <v>-13086</v>
      </c>
      <c r="D34" s="19">
        <f>'St Senate by Race 2020'!D34-'St Senate by Race 2010'!D34</f>
        <v>768</v>
      </c>
      <c r="E34" s="19">
        <f>'St Senate by Race 2020'!E34-'St Senate by Race 2010'!E34</f>
        <v>260</v>
      </c>
      <c r="F34" s="19">
        <f>'St Senate by Race 2020'!F34-'St Senate by Race 2010'!F34</f>
        <v>870</v>
      </c>
      <c r="G34" s="19">
        <f>'St Senate by Race 2020'!G34-'St Senate by Race 2010'!G34</f>
        <v>853</v>
      </c>
      <c r="H34" s="19">
        <f>'St Senate by Race 2020'!H34-'St Senate by Race 2010'!H34</f>
        <v>1782</v>
      </c>
      <c r="I34" s="19">
        <f>'St Senate by Race 2020'!I34-'St Senate by Race 2010'!I34</f>
        <v>10342</v>
      </c>
      <c r="J34" s="19">
        <f>'St Senate by Race 2020'!J34-'St Senate by Race 2010'!J34</f>
        <v>3426</v>
      </c>
      <c r="K34" s="19">
        <f>'St Senate by Race 2020'!K34-'St Senate by Race 2010'!K34</f>
        <v>13265</v>
      </c>
    </row>
    <row r="35" spans="1:11" s="8" customFormat="1" ht="12.75" x14ac:dyDescent="0.2">
      <c r="A35" s="3" t="s">
        <v>41</v>
      </c>
      <c r="B35" s="19">
        <f>'St Senate by Race 2020'!B35-'St Senate by Race 2010'!B35</f>
        <v>12476</v>
      </c>
      <c r="C35" s="19">
        <f>'St Senate by Race 2020'!C35-'St Senate by Race 2010'!C35</f>
        <v>-3565</v>
      </c>
      <c r="D35" s="19">
        <f>'St Senate by Race 2020'!D35-'St Senate by Race 2010'!D35</f>
        <v>1886</v>
      </c>
      <c r="E35" s="19">
        <f>'St Senate by Race 2020'!E35-'St Senate by Race 2010'!E35</f>
        <v>126</v>
      </c>
      <c r="F35" s="19">
        <f>'St Senate by Race 2020'!F35-'St Senate by Race 2010'!F35</f>
        <v>997</v>
      </c>
      <c r="G35" s="19">
        <f>'St Senate by Race 2020'!G35-'St Senate by Race 2010'!G35</f>
        <v>67</v>
      </c>
      <c r="H35" s="19">
        <f>'St Senate by Race 2020'!H35-'St Senate by Race 2010'!H35</f>
        <v>2039</v>
      </c>
      <c r="I35" s="19">
        <f>'St Senate by Race 2020'!I35-'St Senate by Race 2010'!I35</f>
        <v>10926</v>
      </c>
      <c r="J35" s="19">
        <f>'St Senate by Race 2020'!J35-'St Senate by Race 2010'!J35</f>
        <v>4553</v>
      </c>
      <c r="K35" s="19">
        <f>'St Senate by Race 2020'!K35-'St Senate by Race 2010'!K35</f>
        <v>15933</v>
      </c>
    </row>
    <row r="36" spans="1:11" s="8" customFormat="1" ht="12.75" x14ac:dyDescent="0.2">
      <c r="A36" s="3" t="s">
        <v>42</v>
      </c>
      <c r="B36" s="19">
        <f>'St Senate by Race 2020'!B36-'St Senate by Race 2010'!B36</f>
        <v>4796</v>
      </c>
      <c r="C36" s="19">
        <f>'St Senate by Race 2020'!C36-'St Senate by Race 2010'!C36</f>
        <v>-6811</v>
      </c>
      <c r="D36" s="19">
        <f>'St Senate by Race 2020'!D36-'St Senate by Race 2010'!D36</f>
        <v>1460</v>
      </c>
      <c r="E36" s="19">
        <f>'St Senate by Race 2020'!E36-'St Senate by Race 2010'!E36</f>
        <v>36</v>
      </c>
      <c r="F36" s="19">
        <f>'St Senate by Race 2020'!F36-'St Senate by Race 2010'!F36</f>
        <v>287</v>
      </c>
      <c r="G36" s="19">
        <f>'St Senate by Race 2020'!G36-'St Senate by Race 2010'!G36</f>
        <v>51</v>
      </c>
      <c r="H36" s="19">
        <f>'St Senate by Race 2020'!H36-'St Senate by Race 2010'!H36</f>
        <v>793</v>
      </c>
      <c r="I36" s="19">
        <f>'St Senate by Race 2020'!I36-'St Senate by Race 2010'!I36</f>
        <v>8980</v>
      </c>
      <c r="J36" s="19">
        <f>'St Senate by Race 2020'!J36-'St Senate by Race 2010'!J36</f>
        <v>1984</v>
      </c>
      <c r="K36" s="19">
        <f>'St Senate by Race 2020'!K36-'St Senate by Race 2010'!K36</f>
        <v>10964</v>
      </c>
    </row>
    <row r="37" spans="1:11" s="8" customFormat="1" ht="12.75" x14ac:dyDescent="0.2">
      <c r="A37" s="3" t="s">
        <v>43</v>
      </c>
      <c r="B37" s="19">
        <f>'St Senate by Race 2020'!B37-'St Senate by Race 2010'!B37</f>
        <v>5577</v>
      </c>
      <c r="C37" s="19">
        <f>'St Senate by Race 2020'!C37-'St Senate by Race 2010'!C37</f>
        <v>-9078</v>
      </c>
      <c r="D37" s="19">
        <f>'St Senate by Race 2020'!D37-'St Senate by Race 2010'!D37</f>
        <v>175</v>
      </c>
      <c r="E37" s="19">
        <f>'St Senate by Race 2020'!E37-'St Senate by Race 2010'!E37</f>
        <v>595</v>
      </c>
      <c r="F37" s="19">
        <f>'St Senate by Race 2020'!F37-'St Senate by Race 2010'!F37</f>
        <v>370</v>
      </c>
      <c r="G37" s="19">
        <f>'St Senate by Race 2020'!G37-'St Senate by Race 2010'!G37</f>
        <v>458</v>
      </c>
      <c r="H37" s="19">
        <f>'St Senate by Race 2020'!H37-'St Senate by Race 2010'!H37</f>
        <v>2643</v>
      </c>
      <c r="I37" s="19">
        <f>'St Senate by Race 2020'!I37-'St Senate by Race 2010'!I37</f>
        <v>10414</v>
      </c>
      <c r="J37" s="19">
        <f>'St Senate by Race 2020'!J37-'St Senate by Race 2010'!J37</f>
        <v>4434</v>
      </c>
      <c r="K37" s="19">
        <f>'St Senate by Race 2020'!K37-'St Senate by Race 2010'!K37</f>
        <v>14105</v>
      </c>
    </row>
    <row r="38" spans="1:11" s="8" customFormat="1" ht="12.75" x14ac:dyDescent="0.2">
      <c r="A38" s="3" t="s">
        <v>44</v>
      </c>
      <c r="B38" s="19">
        <f>'St Senate by Race 2020'!B38-'St Senate by Race 2010'!B38</f>
        <v>-8858</v>
      </c>
      <c r="C38" s="19">
        <f>'St Senate by Race 2020'!C38-'St Senate by Race 2010'!C38</f>
        <v>-15032</v>
      </c>
      <c r="D38" s="19">
        <f>'St Senate by Race 2020'!D38-'St Senate by Race 2010'!D38</f>
        <v>-131</v>
      </c>
      <c r="E38" s="19">
        <f>'St Senate by Race 2020'!E38-'St Senate by Race 2010'!E38</f>
        <v>-167</v>
      </c>
      <c r="F38" s="19">
        <f>'St Senate by Race 2020'!F38-'St Senate by Race 2010'!F38</f>
        <v>24</v>
      </c>
      <c r="G38" s="19">
        <f>'St Senate by Race 2020'!G38-'St Senate by Race 2010'!G38</f>
        <v>13</v>
      </c>
      <c r="H38" s="19">
        <f>'St Senate by Race 2020'!H38-'St Senate by Race 2010'!H38</f>
        <v>479</v>
      </c>
      <c r="I38" s="19">
        <f>'St Senate by Race 2020'!I38-'St Senate by Race 2010'!I38</f>
        <v>5956</v>
      </c>
      <c r="J38" s="19">
        <f>'St Senate by Race 2020'!J38-'St Senate by Race 2010'!J38</f>
        <v>680</v>
      </c>
      <c r="K38" s="19">
        <f>'St Senate by Race 2020'!K38-'St Senate by Race 2010'!K38</f>
        <v>5830</v>
      </c>
    </row>
    <row r="39" spans="1:11" s="8" customFormat="1" ht="12.75" x14ac:dyDescent="0.2">
      <c r="A39" s="3" t="s">
        <v>45</v>
      </c>
      <c r="B39" s="19">
        <f>'St Senate by Race 2020'!B39-'St Senate by Race 2010'!B39</f>
        <v>12988</v>
      </c>
      <c r="C39" s="19">
        <f>'St Senate by Race 2020'!C39-'St Senate by Race 2010'!C39</f>
        <v>-3816</v>
      </c>
      <c r="D39" s="19">
        <f>'St Senate by Race 2020'!D39-'St Senate by Race 2010'!D39</f>
        <v>2787</v>
      </c>
      <c r="E39" s="19">
        <f>'St Senate by Race 2020'!E39-'St Senate by Race 2010'!E39</f>
        <v>148</v>
      </c>
      <c r="F39" s="19">
        <f>'St Senate by Race 2020'!F39-'St Senate by Race 2010'!F39</f>
        <v>1036</v>
      </c>
      <c r="G39" s="19">
        <f>'St Senate by Race 2020'!G39-'St Senate by Race 2010'!G39</f>
        <v>662</v>
      </c>
      <c r="H39" s="19">
        <f>'St Senate by Race 2020'!H39-'St Senate by Race 2010'!H39</f>
        <v>1409</v>
      </c>
      <c r="I39" s="19">
        <f>'St Senate by Race 2020'!I39-'St Senate by Race 2010'!I39</f>
        <v>10762</v>
      </c>
      <c r="J39" s="19">
        <f>'St Senate by Race 2020'!J39-'St Senate by Race 2010'!J39</f>
        <v>3663</v>
      </c>
      <c r="K39" s="19">
        <f>'St Senate by Race 2020'!K39-'St Senate by Race 2010'!K39</f>
        <v>15243</v>
      </c>
    </row>
    <row r="40" spans="1:11" s="8" customFormat="1" ht="2.25" customHeight="1" x14ac:dyDescent="0.2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</row>
    <row r="41" spans="1:11" s="8" customFormat="1" ht="12.75" x14ac:dyDescent="0.2">
      <c r="A41" s="6" t="s">
        <v>0</v>
      </c>
      <c r="B41" s="7">
        <f>'St Senate by Race 2020'!B41-'St Senate by Race 2010'!B41</f>
        <v>165986</v>
      </c>
      <c r="C41" s="7">
        <f>'St Senate by Race 2020'!C41-'St Senate by Race 2010'!C41</f>
        <v>-218435</v>
      </c>
      <c r="D41" s="7">
        <f>'St Senate by Race 2020'!D41-'St Senate by Race 2010'!D41</f>
        <v>6449</v>
      </c>
      <c r="E41" s="7">
        <f>'St Senate by Race 2020'!E41-'St Senate by Race 2010'!E41</f>
        <v>3142</v>
      </c>
      <c r="F41" s="7">
        <f>'St Senate by Race 2020'!F41-'St Senate by Race 2010'!F41</f>
        <v>35294</v>
      </c>
      <c r="G41" s="7">
        <f>'St Senate by Race 2020'!G41-'St Senate by Race 2010'!G41</f>
        <v>3469</v>
      </c>
      <c r="H41" s="7">
        <f>'St Senate by Race 2020'!H41-'St Senate by Race 2010'!H41</f>
        <v>47485</v>
      </c>
      <c r="I41" s="7">
        <f>'St Senate by Race 2020'!I41-'St Senate by Race 2010'!I41</f>
        <v>288582</v>
      </c>
      <c r="J41" s="7">
        <f>'St Senate by Race 2020'!J41-'St Senate by Race 2010'!J41</f>
        <v>90598</v>
      </c>
      <c r="K41" s="7">
        <f>'St Senate by Race 2020'!K41-'St Senate by Race 2010'!K41</f>
        <v>352827</v>
      </c>
    </row>
    <row r="42" spans="1:11" ht="6" customHeight="1" x14ac:dyDescent="0.25">
      <c r="A42" s="9"/>
      <c r="B42" s="10"/>
      <c r="C42" s="10"/>
    </row>
    <row r="43" spans="1:11" x14ac:dyDescent="0.25">
      <c r="A43" s="11" t="s">
        <v>58</v>
      </c>
      <c r="B43" s="12"/>
      <c r="C43" s="12"/>
    </row>
    <row r="44" spans="1:11" x14ac:dyDescent="0.25">
      <c r="A44" s="11" t="s">
        <v>53</v>
      </c>
      <c r="B44" s="12"/>
      <c r="C44" s="12"/>
    </row>
    <row r="45" spans="1:11" x14ac:dyDescent="0.25">
      <c r="A45" s="13" t="s">
        <v>51</v>
      </c>
    </row>
  </sheetData>
  <printOptions horizontalCentered="1"/>
  <pageMargins left="0.7" right="0.7" top="0.75" bottom="0.75" header="0.3" footer="0.3"/>
  <pageSetup scale="80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ySplit="5" topLeftCell="A6" activePane="bottomLeft" state="frozenSplit"/>
      <selection pane="bottomLeft"/>
    </sheetView>
  </sheetViews>
  <sheetFormatPr defaultRowHeight="15" x14ac:dyDescent="0.25"/>
  <cols>
    <col min="1" max="1" width="25.7109375" style="13" customWidth="1"/>
    <col min="2" max="10" width="10.7109375" style="21" customWidth="1"/>
    <col min="11" max="11" width="10.7109375" style="22" customWidth="1"/>
    <col min="12" max="16384" width="9.140625" style="23"/>
  </cols>
  <sheetData>
    <row r="1" spans="1:14" s="15" customFormat="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</row>
    <row r="2" spans="1:14" s="15" customFormat="1" ht="21" x14ac:dyDescent="0.35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4"/>
    </row>
    <row r="3" spans="1:14" s="15" customFormat="1" ht="21" x14ac:dyDescent="0.35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4"/>
    </row>
    <row r="4" spans="1:14" ht="18.75" x14ac:dyDescent="0.3">
      <c r="A4" s="24"/>
      <c r="B4" s="24"/>
      <c r="C4" s="24"/>
    </row>
    <row r="5" spans="1:14" s="18" customFormat="1" ht="75.75" customHeight="1" x14ac:dyDescent="0.25">
      <c r="A5" s="2" t="s">
        <v>46</v>
      </c>
      <c r="B5" s="16" t="s">
        <v>9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49</v>
      </c>
      <c r="K5" s="17" t="s">
        <v>50</v>
      </c>
    </row>
    <row r="6" spans="1:14" s="8" customFormat="1" ht="12.75" x14ac:dyDescent="0.2">
      <c r="A6" s="3" t="s">
        <v>12</v>
      </c>
      <c r="B6" s="25">
        <f>'St Senate by Race - Num Chng'!B6/'St Senate by Race 2010'!B6</f>
        <v>2.6936739307150095E-2</v>
      </c>
      <c r="C6" s="25">
        <f>'St Senate by Race - Num Chng'!C6/'St Senate by Race 2010'!C6</f>
        <v>-4.4034533534554922E-2</v>
      </c>
      <c r="D6" s="25">
        <f>'St Senate by Race - Num Chng'!D6/'St Senate by Race 2010'!D6</f>
        <v>0.11700447486180574</v>
      </c>
      <c r="E6" s="25">
        <f>'St Senate by Race - Num Chng'!E6/'St Senate by Race 2010'!E6</f>
        <v>0.25835866261398177</v>
      </c>
      <c r="F6" s="25">
        <f>'St Senate by Race - Num Chng'!F6/'St Senate by Race 2010'!F6</f>
        <v>0.39126189895045155</v>
      </c>
      <c r="G6" s="25">
        <f>'St Senate by Race - Num Chng'!G6/'St Senate by Race 2010'!G6</f>
        <v>-0.18867924528301888</v>
      </c>
      <c r="H6" s="25">
        <f>'St Senate by Race - Num Chng'!H6/'St Senate by Race 2010'!H6</f>
        <v>0.90380761523046094</v>
      </c>
      <c r="I6" s="25">
        <f>'St Senate by Race - Num Chng'!I6/'St Senate by Race 2010'!I6</f>
        <v>2.994413407821229</v>
      </c>
      <c r="J6" s="25">
        <f>'St Senate by Race - Num Chng'!J6/'St Senate by Race 2010'!J6</f>
        <v>0.53296426774031203</v>
      </c>
      <c r="K6" s="25">
        <f>'St Senate by Race - Num Chng'!K6/'St Senate by Race 2010'!K6</f>
        <v>0.58426000537201184</v>
      </c>
      <c r="M6" s="30"/>
      <c r="N6" s="30"/>
    </row>
    <row r="7" spans="1:14" s="8" customFormat="1" ht="12.75" x14ac:dyDescent="0.2">
      <c r="A7" s="3" t="s">
        <v>13</v>
      </c>
      <c r="B7" s="25">
        <f>'St Senate by Race - Num Chng'!B7/'St Senate by Race 2010'!B7</f>
        <v>0.20273039050548675</v>
      </c>
      <c r="C7" s="25">
        <f>'St Senate by Race - Num Chng'!C7/'St Senate by Race 2010'!C7</f>
        <v>0.1143462820698652</v>
      </c>
      <c r="D7" s="25">
        <f>'St Senate by Race - Num Chng'!D7/'St Senate by Race 2010'!D7</f>
        <v>0.45579625292740045</v>
      </c>
      <c r="E7" s="25">
        <f>'St Senate by Race - Num Chng'!E7/'St Senate by Race 2010'!E7</f>
        <v>7.1274298056155511E-2</v>
      </c>
      <c r="F7" s="25">
        <f>'St Senate by Race - Num Chng'!F7/'St Senate by Race 2010'!F7</f>
        <v>0.57162125708119771</v>
      </c>
      <c r="G7" s="25">
        <f>'St Senate by Race - Num Chng'!G7/'St Senate by Race 2010'!G7</f>
        <v>0.80246913580246915</v>
      </c>
      <c r="H7" s="25">
        <f>'St Senate by Race - Num Chng'!H7/'St Senate by Race 2010'!H7</f>
        <v>1.0585683297180044</v>
      </c>
      <c r="I7" s="25">
        <f>'St Senate by Race - Num Chng'!I7/'St Senate by Race 2010'!I7</f>
        <v>3.622896733751237</v>
      </c>
      <c r="J7" s="25">
        <f>'St Senate by Race - Num Chng'!J7/'St Senate by Race 2010'!J7</f>
        <v>0.76236749116607772</v>
      </c>
      <c r="K7" s="25">
        <f>'St Senate by Race - Num Chng'!K7/'St Senate by Race 2010'!K7</f>
        <v>0.922325327510917</v>
      </c>
    </row>
    <row r="8" spans="1:14" s="8" customFormat="1" ht="12.75" x14ac:dyDescent="0.2">
      <c r="A8" s="3" t="s">
        <v>14</v>
      </c>
      <c r="B8" s="25">
        <f>'St Senate by Race - Num Chng'!B8/'St Senate by Race 2010'!B8</f>
        <v>-3.154264322728612E-3</v>
      </c>
      <c r="C8" s="25">
        <f>'St Senate by Race - Num Chng'!C8/'St Senate by Race 2010'!C8</f>
        <v>-4.9336837970935681E-2</v>
      </c>
      <c r="D8" s="25">
        <f>'St Senate by Race - Num Chng'!D8/'St Senate by Race 2010'!D8</f>
        <v>2.0817657386506146E-2</v>
      </c>
      <c r="E8" s="25">
        <f>'St Senate by Race - Num Chng'!E8/'St Senate by Race 2010'!E8</f>
        <v>-4.8231511254019289E-2</v>
      </c>
      <c r="F8" s="25">
        <f>'St Senate by Race - Num Chng'!F8/'St Senate by Race 2010'!F8</f>
        <v>0.34357005758157388</v>
      </c>
      <c r="G8" s="25">
        <f>'St Senate by Race - Num Chng'!G8/'St Senate by Race 2010'!G8</f>
        <v>-0.40740740740740738</v>
      </c>
      <c r="H8" s="25">
        <f>'St Senate by Race - Num Chng'!H8/'St Senate by Race 2010'!H8</f>
        <v>1.3856749311294765</v>
      </c>
      <c r="I8" s="25">
        <f>'St Senate by Race - Num Chng'!I8/'St Senate by Race 2010'!I8</f>
        <v>3.3573164803111326</v>
      </c>
      <c r="J8" s="25">
        <f>'St Senate by Race - Num Chng'!J8/'St Senate by Race 2010'!J8</f>
        <v>0.43193997856377275</v>
      </c>
      <c r="K8" s="25">
        <f>'St Senate by Race - Num Chng'!K8/'St Senate by Race 2010'!K8</f>
        <v>0.83438272993029006</v>
      </c>
    </row>
    <row r="9" spans="1:14" s="8" customFormat="1" ht="12.75" x14ac:dyDescent="0.2">
      <c r="A9" s="3" t="s">
        <v>15</v>
      </c>
      <c r="B9" s="25">
        <f>'St Senate by Race - Num Chng'!B9/'St Senate by Race 2010'!B9</f>
        <v>-5.3819552885461683E-2</v>
      </c>
      <c r="C9" s="25">
        <f>'St Senate by Race - Num Chng'!C9/'St Senate by Race 2010'!C9</f>
        <v>-7.1471984805318134E-2</v>
      </c>
      <c r="D9" s="25">
        <f>'St Senate by Race - Num Chng'!D9/'St Senate by Race 2010'!D9</f>
        <v>-0.19485950413223141</v>
      </c>
      <c r="E9" s="25">
        <f>'St Senate by Race - Num Chng'!E9/'St Senate by Race 2010'!E9</f>
        <v>0.12090680100755667</v>
      </c>
      <c r="F9" s="25">
        <f>'St Senate by Race - Num Chng'!F9/'St Senate by Race 2010'!F9</f>
        <v>0.41422167889160555</v>
      </c>
      <c r="G9" s="25">
        <f>'St Senate by Race - Num Chng'!G9/'St Senate by Race 2010'!G9</f>
        <v>0.24444444444444444</v>
      </c>
      <c r="H9" s="25">
        <f>'St Senate by Race - Num Chng'!H9/'St Senate by Race 2010'!H9</f>
        <v>0.84279778393351801</v>
      </c>
      <c r="I9" s="25">
        <f>'St Senate by Race - Num Chng'!I9/'St Senate by Race 2010'!I9</f>
        <v>1.8582408198121263</v>
      </c>
      <c r="J9" s="25">
        <f>'St Senate by Race - Num Chng'!J9/'St Senate by Race 2010'!J9</f>
        <v>0.4132405650432216</v>
      </c>
      <c r="K9" s="25">
        <f>'St Senate by Race - Num Chng'!K9/'St Senate by Race 2010'!K9</f>
        <v>-4.4033106372569006E-2</v>
      </c>
    </row>
    <row r="10" spans="1:14" s="8" customFormat="1" ht="12.75" x14ac:dyDescent="0.2">
      <c r="A10" s="3" t="s">
        <v>16</v>
      </c>
      <c r="B10" s="25">
        <f>'St Senate by Race - Num Chng'!B10/'St Senate by Race 2010'!B10</f>
        <v>-3.9403217788222533E-2</v>
      </c>
      <c r="C10" s="25">
        <f>'St Senate by Race - Num Chng'!C10/'St Senate by Race 2010'!C10</f>
        <v>-1.9712615760690725E-2</v>
      </c>
      <c r="D10" s="25">
        <f>'St Senate by Race - Num Chng'!D10/'St Senate by Race 2010'!D10</f>
        <v>-0.15763103022450756</v>
      </c>
      <c r="E10" s="25">
        <f>'St Senate by Race - Num Chng'!E10/'St Senate by Race 2010'!E10</f>
        <v>0.1951219512195122</v>
      </c>
      <c r="F10" s="25">
        <f>'St Senate by Race - Num Chng'!F10/'St Senate by Race 2010'!F10</f>
        <v>0.19225908372827805</v>
      </c>
      <c r="G10" s="25">
        <f>'St Senate by Race - Num Chng'!G10/'St Senate by Race 2010'!G10</f>
        <v>0.22222222222222221</v>
      </c>
      <c r="H10" s="25">
        <f>'St Senate by Race - Num Chng'!H10/'St Senate by Race 2010'!H10</f>
        <v>0.91429574991218832</v>
      </c>
      <c r="I10" s="25">
        <f>'St Senate by Race - Num Chng'!I10/'St Senate by Race 2010'!I10</f>
        <v>1.2641227883180559</v>
      </c>
      <c r="J10" s="25">
        <f>'St Senate by Race - Num Chng'!J10/'St Senate by Race 2010'!J10</f>
        <v>0.37405731523378583</v>
      </c>
      <c r="K10" s="25">
        <f>'St Senate by Race - Num Chng'!K10/'St Senate by Race 2010'!K10</f>
        <v>-6.3573161427481512E-2</v>
      </c>
    </row>
    <row r="11" spans="1:14" s="8" customFormat="1" ht="12.75" x14ac:dyDescent="0.2">
      <c r="A11" s="3" t="s">
        <v>17</v>
      </c>
      <c r="B11" s="25">
        <f>'St Senate by Race - Num Chng'!B11/'St Senate by Race 2010'!B11</f>
        <v>-1.1758930508145627E-3</v>
      </c>
      <c r="C11" s="25">
        <f>'St Senate by Race - Num Chng'!C11/'St Senate by Race 2010'!C11</f>
        <v>-4.262506333706579E-2</v>
      </c>
      <c r="D11" s="25">
        <f>'St Senate by Race - Num Chng'!D11/'St Senate by Race 2010'!D11</f>
        <v>-7.2750478621569872E-2</v>
      </c>
      <c r="E11" s="25">
        <f>'St Senate by Race - Num Chng'!E11/'St Senate by Race 2010'!E11</f>
        <v>-8.7591240875912416E-3</v>
      </c>
      <c r="F11" s="25">
        <f>'St Senate by Race - Num Chng'!F11/'St Senate by Race 2010'!F11</f>
        <v>-2.1774193548387097E-2</v>
      </c>
      <c r="G11" s="25">
        <f>'St Senate by Race - Num Chng'!G11/'St Senate by Race 2010'!G11</f>
        <v>0.3888888888888889</v>
      </c>
      <c r="H11" s="25">
        <f>'St Senate by Race - Num Chng'!H11/'St Senate by Race 2010'!H11</f>
        <v>0.45222405271828664</v>
      </c>
      <c r="I11" s="25">
        <f>'St Senate by Race - Num Chng'!I11/'St Senate by Race 2010'!I11</f>
        <v>2.5145631067961167</v>
      </c>
      <c r="J11" s="25">
        <f>'St Senate by Race - Num Chng'!J11/'St Senate by Race 2010'!J11</f>
        <v>0.43676470588235294</v>
      </c>
      <c r="K11" s="25">
        <f>'St Senate by Race - Num Chng'!K11/'St Senate by Race 2010'!K11</f>
        <v>0.37161093868946538</v>
      </c>
    </row>
    <row r="12" spans="1:14" s="8" customFormat="1" ht="12.75" x14ac:dyDescent="0.2">
      <c r="A12" s="3" t="s">
        <v>18</v>
      </c>
      <c r="B12" s="25">
        <f>'St Senate by Race - Num Chng'!B12/'St Senate by Race 2010'!B12</f>
        <v>0.10243120491584291</v>
      </c>
      <c r="C12" s="25">
        <f>'St Senate by Race - Num Chng'!C12/'St Senate by Race 2010'!C12</f>
        <v>5.414994013662934E-2</v>
      </c>
      <c r="D12" s="25">
        <f>'St Senate by Race - Num Chng'!D12/'St Senate by Race 2010'!D12</f>
        <v>-5.0462317922735908E-2</v>
      </c>
      <c r="E12" s="25">
        <f>'St Senate by Race - Num Chng'!E12/'St Senate by Race 2010'!E12</f>
        <v>0.25959079283887471</v>
      </c>
      <c r="F12" s="25">
        <f>'St Senate by Race - Num Chng'!F12/'St Senate by Race 2010'!F12</f>
        <v>0.34463562753036436</v>
      </c>
      <c r="G12" s="25">
        <f>'St Senate by Race - Num Chng'!G12/'St Senate by Race 2010'!G12</f>
        <v>0.33103448275862069</v>
      </c>
      <c r="H12" s="25">
        <f>'St Senate by Race - Num Chng'!H12/'St Senate by Race 2010'!H12</f>
        <v>0.13862622658340767</v>
      </c>
      <c r="I12" s="25">
        <f>'St Senate by Race - Num Chng'!I12/'St Senate by Race 2010'!I12</f>
        <v>2.1916461916461918</v>
      </c>
      <c r="J12" s="25">
        <f>'St Senate by Race - Num Chng'!J12/'St Senate by Race 2010'!J12</f>
        <v>0.22374463600090341</v>
      </c>
      <c r="K12" s="25">
        <f>'St Senate by Race - Num Chng'!K12/'St Senate by Race 2010'!K12</f>
        <v>0.14448376421245782</v>
      </c>
    </row>
    <row r="13" spans="1:14" s="8" customFormat="1" ht="12.75" x14ac:dyDescent="0.2">
      <c r="A13" s="3" t="s">
        <v>19</v>
      </c>
      <c r="B13" s="25">
        <f>'St Senate by Race - Num Chng'!B13/'St Senate by Race 2010'!B13</f>
        <v>0.10246821241585639</v>
      </c>
      <c r="C13" s="25">
        <f>'St Senate by Race - Num Chng'!C13/'St Senate by Race 2010'!C13</f>
        <v>5.9853809577947049E-3</v>
      </c>
      <c r="D13" s="25">
        <f>'St Senate by Race - Num Chng'!D13/'St Senate by Race 2010'!D13</f>
        <v>0.24686868686868688</v>
      </c>
      <c r="E13" s="25">
        <f>'St Senate by Race - Num Chng'!E13/'St Senate by Race 2010'!E13</f>
        <v>0.12465373961218837</v>
      </c>
      <c r="F13" s="25">
        <f>'St Senate by Race - Num Chng'!F13/'St Senate by Race 2010'!F13</f>
        <v>0.500245941957698</v>
      </c>
      <c r="G13" s="25">
        <f>'St Senate by Race - Num Chng'!G13/'St Senate by Race 2010'!G13</f>
        <v>0.28870292887029286</v>
      </c>
      <c r="H13" s="25">
        <f>'St Senate by Race - Num Chng'!H13/'St Senate by Race 2010'!H13</f>
        <v>0.71636167922497307</v>
      </c>
      <c r="I13" s="25">
        <f>'St Senate by Race - Num Chng'!I13/'St Senate by Race 2010'!I13</f>
        <v>2.7317540081359177</v>
      </c>
      <c r="J13" s="25">
        <f>'St Senate by Race - Num Chng'!J13/'St Senate by Race 2010'!J13</f>
        <v>0.49712643678160917</v>
      </c>
      <c r="K13" s="25">
        <f>'St Senate by Race - Num Chng'!K13/'St Senate by Race 2010'!K13</f>
        <v>0.65650670125378296</v>
      </c>
    </row>
    <row r="14" spans="1:14" s="8" customFormat="1" ht="12.75" x14ac:dyDescent="0.2">
      <c r="A14" s="3" t="s">
        <v>20</v>
      </c>
      <c r="B14" s="25">
        <f>'St Senate by Race - Num Chng'!B14/'St Senate by Race 2010'!B14</f>
        <v>1.2285871840331102E-2</v>
      </c>
      <c r="C14" s="25">
        <f>'St Senate by Race - Num Chng'!C14/'St Senate by Race 2010'!C14</f>
        <v>-8.4774057373117148E-2</v>
      </c>
      <c r="D14" s="25">
        <f>'St Senate by Race - Num Chng'!D14/'St Senate by Race 2010'!D14</f>
        <v>-9.1137540568312456E-2</v>
      </c>
      <c r="E14" s="25">
        <f>'St Senate by Race - Num Chng'!E14/'St Senate by Race 2010'!E14</f>
        <v>0.52658227848101269</v>
      </c>
      <c r="F14" s="25">
        <f>'St Senate by Race - Num Chng'!F14/'St Senate by Race 2010'!F14</f>
        <v>0.57790246007768664</v>
      </c>
      <c r="G14" s="25">
        <f>'St Senate by Race - Num Chng'!G14/'St Senate by Race 2010'!G14</f>
        <v>0.23113207547169812</v>
      </c>
      <c r="H14" s="25">
        <f>'St Senate by Race - Num Chng'!H14/'St Senate by Race 2010'!H14</f>
        <v>0.53688848717659021</v>
      </c>
      <c r="I14" s="25">
        <f>'St Senate by Race - Num Chng'!I14/'St Senate by Race 2010'!I14</f>
        <v>1.46418574016137</v>
      </c>
      <c r="J14" s="25">
        <f>'St Senate by Race - Num Chng'!J14/'St Senate by Race 2010'!J14</f>
        <v>0.41622564699040421</v>
      </c>
      <c r="K14" s="25">
        <f>'St Senate by Race - Num Chng'!K14/'St Senate by Race 2010'!K14</f>
        <v>3.3736333566877941E-2</v>
      </c>
    </row>
    <row r="15" spans="1:14" s="8" customFormat="1" ht="12.75" x14ac:dyDescent="0.2">
      <c r="A15" s="3" t="s">
        <v>21</v>
      </c>
      <c r="B15" s="25">
        <f>'St Senate by Race - Num Chng'!B15/'St Senate by Race 2010'!B15</f>
        <v>4.7285474047813837E-2</v>
      </c>
      <c r="C15" s="25">
        <f>'St Senate by Race - Num Chng'!C15/'St Senate by Race 2010'!C15</f>
        <v>-3.8857267950963221E-3</v>
      </c>
      <c r="D15" s="25">
        <f>'St Senate by Race - Num Chng'!D15/'St Senate by Race 2010'!D15</f>
        <v>-6.1238691718858734E-2</v>
      </c>
      <c r="E15" s="25">
        <f>'St Senate by Race - Num Chng'!E15/'St Senate by Race 2010'!E15</f>
        <v>5.7315233785822019E-2</v>
      </c>
      <c r="F15" s="25">
        <f>'St Senate by Race - Num Chng'!F15/'St Senate by Race 2010'!F15</f>
        <v>8.2887700534759357E-2</v>
      </c>
      <c r="G15" s="25">
        <f>'St Senate by Race - Num Chng'!G15/'St Senate by Race 2010'!G15</f>
        <v>0.38461538461538464</v>
      </c>
      <c r="H15" s="25">
        <f>'St Senate by Race - Num Chng'!H15/'St Senate by Race 2010'!H15</f>
        <v>0.71540880503144655</v>
      </c>
      <c r="I15" s="25">
        <f>'St Senate by Race - Num Chng'!I15/'St Senate by Race 2010'!I15</f>
        <v>2.6852512155591572</v>
      </c>
      <c r="J15" s="25">
        <f>'St Senate by Race - Num Chng'!J15/'St Senate by Race 2010'!J15</f>
        <v>0.3888888888888889</v>
      </c>
      <c r="K15" s="25">
        <f>'St Senate by Race - Num Chng'!K15/'St Senate by Race 2010'!K15</f>
        <v>0.62416703687250108</v>
      </c>
    </row>
    <row r="16" spans="1:14" s="8" customFormat="1" ht="12.75" x14ac:dyDescent="0.2">
      <c r="A16" s="3" t="s">
        <v>22</v>
      </c>
      <c r="B16" s="25">
        <f>'St Senate by Race - Num Chng'!B16/'St Senate by Race 2010'!B16</f>
        <v>3.8306882072450359E-2</v>
      </c>
      <c r="C16" s="25">
        <f>'St Senate by Race - Num Chng'!C16/'St Senate by Race 2010'!C16</f>
        <v>-0.13163764861780838</v>
      </c>
      <c r="D16" s="25">
        <f>'St Senate by Race - Num Chng'!D16/'St Senate by Race 2010'!D16</f>
        <v>0.41588205240493392</v>
      </c>
      <c r="E16" s="25">
        <f>'St Senate by Race - Num Chng'!E16/'St Senate by Race 2010'!E16</f>
        <v>0.32986767485822305</v>
      </c>
      <c r="F16" s="25">
        <f>'St Senate by Race - Num Chng'!F16/'St Senate by Race 2010'!F16</f>
        <v>0.29677945373012637</v>
      </c>
      <c r="G16" s="25">
        <f>'St Senate by Race - Num Chng'!G16/'St Senate by Race 2010'!G16</f>
        <v>3.4516765285996058E-2</v>
      </c>
      <c r="H16" s="25">
        <f>'St Senate by Race - Num Chng'!H16/'St Senate by Race 2010'!H16</f>
        <v>0.44917231418731252</v>
      </c>
      <c r="I16" s="25">
        <f>'St Senate by Race - Num Chng'!I16/'St Senate by Race 2010'!I16</f>
        <v>2.4300900900900899</v>
      </c>
      <c r="J16" s="25">
        <f>'St Senate by Race - Num Chng'!J16/'St Senate by Race 2010'!J16</f>
        <v>0.40861233943988207</v>
      </c>
      <c r="K16" s="25">
        <f>'St Senate by Race - Num Chng'!K16/'St Senate by Race 2010'!K16</f>
        <v>0.53929186132284235</v>
      </c>
    </row>
    <row r="17" spans="1:11" s="8" customFormat="1" ht="12.75" x14ac:dyDescent="0.2">
      <c r="A17" s="3" t="s">
        <v>23</v>
      </c>
      <c r="B17" s="25">
        <f>'St Senate by Race - Num Chng'!B17/'St Senate by Race 2010'!B17</f>
        <v>-1.495801644172858E-2</v>
      </c>
      <c r="C17" s="25">
        <f>'St Senate by Race - Num Chng'!C17/'St Senate by Race 2010'!C17</f>
        <v>-5.2903984369146353E-2</v>
      </c>
      <c r="D17" s="25">
        <f>'St Senate by Race - Num Chng'!D17/'St Senate by Race 2010'!D17</f>
        <v>-0.26709062003179651</v>
      </c>
      <c r="E17" s="25">
        <f>'St Senate by Race - Num Chng'!E17/'St Senate by Race 2010'!E17</f>
        <v>-6.0606060606060608E-2</v>
      </c>
      <c r="F17" s="25">
        <f>'St Senate by Race - Num Chng'!F17/'St Senate by Race 2010'!F17</f>
        <v>9.6839959225280325E-2</v>
      </c>
      <c r="G17" s="25">
        <f>'St Senate by Race - Num Chng'!G17/'St Senate by Race 2010'!G17</f>
        <v>-0.12790697674418605</v>
      </c>
      <c r="H17" s="25">
        <f>'St Senate by Race - Num Chng'!H17/'St Senate by Race 2010'!H17</f>
        <v>0.49641434262948209</v>
      </c>
      <c r="I17" s="25">
        <f>'St Senate by Race - Num Chng'!I17/'St Senate by Race 2010'!I17</f>
        <v>2.9981933152664859</v>
      </c>
      <c r="J17" s="25">
        <f>'St Senate by Race - Num Chng'!J17/'St Senate by Race 2010'!J17</f>
        <v>0.27675624705327678</v>
      </c>
      <c r="K17" s="25">
        <f>'St Senate by Race - Num Chng'!K17/'St Senate by Race 2010'!K17</f>
        <v>0.5058983666061706</v>
      </c>
    </row>
    <row r="18" spans="1:11" s="8" customFormat="1" ht="12.75" x14ac:dyDescent="0.2">
      <c r="A18" s="3" t="s">
        <v>24</v>
      </c>
      <c r="B18" s="25">
        <f>'St Senate by Race - Num Chng'!B18/'St Senate by Race 2010'!B18</f>
        <v>-2.3097454744224182E-2</v>
      </c>
      <c r="C18" s="25">
        <f>'St Senate by Race - Num Chng'!C18/'St Senate by Race 2010'!C18</f>
        <v>-0.36212071638903509</v>
      </c>
      <c r="D18" s="25">
        <f>'St Senate by Race - Num Chng'!D18/'St Senate by Race 2010'!D18</f>
        <v>0.1677404485789413</v>
      </c>
      <c r="E18" s="25">
        <f>'St Senate by Race - Num Chng'!E18/'St Senate by Race 2010'!E18</f>
        <v>0.27812500000000001</v>
      </c>
      <c r="F18" s="25">
        <f>'St Senate by Race - Num Chng'!F18/'St Senate by Race 2010'!F18</f>
        <v>5.6018168054504165E-2</v>
      </c>
      <c r="G18" s="25">
        <f>'St Senate by Race - Num Chng'!G18/'St Senate by Race 2010'!G18</f>
        <v>0.10204081632653061</v>
      </c>
      <c r="H18" s="25">
        <f>'St Senate by Race - Num Chng'!H18/'St Senate by Race 2010'!H18</f>
        <v>1.4594594594594594</v>
      </c>
      <c r="I18" s="25">
        <f>'St Senate by Race - Num Chng'!I18/'St Senate by Race 2010'!I18</f>
        <v>1.1026134800550207</v>
      </c>
      <c r="J18" s="25">
        <f>'St Senate by Race - Num Chng'!J18/'St Senate by Race 2010'!J18</f>
        <v>0.42344406261932033</v>
      </c>
      <c r="K18" s="25">
        <f>'St Senate by Race - Num Chng'!K18/'St Senate by Race 2010'!K18</f>
        <v>0.20396182033786278</v>
      </c>
    </row>
    <row r="19" spans="1:11" s="8" customFormat="1" ht="12.75" x14ac:dyDescent="0.2">
      <c r="A19" s="3" t="s">
        <v>25</v>
      </c>
      <c r="B19" s="25">
        <f>'St Senate by Race - Num Chng'!B19/'St Senate by Race 2010'!B19</f>
        <v>-7.823444131980227E-2</v>
      </c>
      <c r="C19" s="25">
        <f>'St Senate by Race - Num Chng'!C19/'St Senate by Race 2010'!C19</f>
        <v>-0.19426730546836279</v>
      </c>
      <c r="D19" s="25">
        <f>'St Senate by Race - Num Chng'!D19/'St Senate by Race 2010'!D19</f>
        <v>-9.3962104766862786E-2</v>
      </c>
      <c r="E19" s="25">
        <f>'St Senate by Race - Num Chng'!E19/'St Senate by Race 2010'!E19</f>
        <v>-0.1244343891402715</v>
      </c>
      <c r="F19" s="25">
        <f>'St Senate by Race - Num Chng'!F19/'St Senate by Race 2010'!F19</f>
        <v>0.3667898777367074</v>
      </c>
      <c r="G19" s="25">
        <f>'St Senate by Race - Num Chng'!G19/'St Senate by Race 2010'!G19</f>
        <v>0.48717948717948717</v>
      </c>
      <c r="H19" s="25">
        <f>'St Senate by Race - Num Chng'!H19/'St Senate by Race 2010'!H19</f>
        <v>1.1409966024915061</v>
      </c>
      <c r="I19" s="25">
        <f>'St Senate by Race - Num Chng'!I19/'St Senate by Race 2010'!I19</f>
        <v>1.2647864184008761</v>
      </c>
      <c r="J19" s="25">
        <f>'St Senate by Race - Num Chng'!J19/'St Senate by Race 2010'!J19</f>
        <v>0.51041184636742254</v>
      </c>
      <c r="K19" s="25">
        <f>'St Senate by Race - Num Chng'!K19/'St Senate by Race 2010'!K19</f>
        <v>-2.0902041574196058E-2</v>
      </c>
    </row>
    <row r="20" spans="1:11" s="8" customFormat="1" ht="12.75" x14ac:dyDescent="0.2">
      <c r="A20" s="3" t="s">
        <v>26</v>
      </c>
      <c r="B20" s="25">
        <f>'St Senate by Race - Num Chng'!B20/'St Senate by Race 2010'!B20</f>
        <v>3.3069404370484688E-2</v>
      </c>
      <c r="C20" s="25">
        <f>'St Senate by Race - Num Chng'!C20/'St Senate by Race 2010'!C20</f>
        <v>-2.8924065987384763E-2</v>
      </c>
      <c r="D20" s="25">
        <f>'St Senate by Race - Num Chng'!D20/'St Senate by Race 2010'!D20</f>
        <v>0.14585260561208757</v>
      </c>
      <c r="E20" s="25">
        <f>'St Senate by Race - Num Chng'!E20/'St Senate by Race 2010'!E20</f>
        <v>-6.1594202898550728E-2</v>
      </c>
      <c r="F20" s="25">
        <f>'St Senate by Race - Num Chng'!F20/'St Senate by Race 2010'!F20</f>
        <v>0.28192347163172554</v>
      </c>
      <c r="G20" s="25">
        <f>'St Senate by Race - Num Chng'!G20/'St Senate by Race 2010'!G20</f>
        <v>-0.20370370370370369</v>
      </c>
      <c r="H20" s="25">
        <f>'St Senate by Race - Num Chng'!H20/'St Senate by Race 2010'!H20</f>
        <v>0.63240223463687151</v>
      </c>
      <c r="I20" s="25">
        <f>'St Senate by Race - Num Chng'!I20/'St Senate by Race 2010'!I20</f>
        <v>2.9055118110236222</v>
      </c>
      <c r="J20" s="25">
        <f>'St Senate by Race - Num Chng'!J20/'St Senate by Race 2010'!J20</f>
        <v>0.53781995973540409</v>
      </c>
      <c r="K20" s="25">
        <f>'St Senate by Race - Num Chng'!K20/'St Senate by Race 2010'!K20</f>
        <v>0.59546348659945902</v>
      </c>
    </row>
    <row r="21" spans="1:11" s="8" customFormat="1" ht="12.75" x14ac:dyDescent="0.2">
      <c r="A21" s="3" t="s">
        <v>27</v>
      </c>
      <c r="B21" s="25">
        <f>'St Senate by Race - Num Chng'!B21/'St Senate by Race 2010'!B21</f>
        <v>-1.6337981681656902E-2</v>
      </c>
      <c r="C21" s="25">
        <f>'St Senate by Race - Num Chng'!C21/'St Senate by Race 2010'!C21</f>
        <v>-7.9751975148594764E-2</v>
      </c>
      <c r="D21" s="25">
        <f>'St Senate by Race - Num Chng'!D21/'St Senate by Race 2010'!D21</f>
        <v>7.5277663512957629E-2</v>
      </c>
      <c r="E21" s="25">
        <f>'St Senate by Race - Num Chng'!E21/'St Senate by Race 2010'!E21</f>
        <v>-1.5084294587400177E-2</v>
      </c>
      <c r="F21" s="25">
        <f>'St Senate by Race - Num Chng'!F21/'St Senate by Race 2010'!F21</f>
        <v>0.25641891891891894</v>
      </c>
      <c r="G21" s="25">
        <f>'St Senate by Race - Num Chng'!G21/'St Senate by Race 2010'!G21</f>
        <v>0.36414565826330531</v>
      </c>
      <c r="H21" s="25">
        <f>'St Senate by Race - Num Chng'!H21/'St Senate by Race 2010'!H21</f>
        <v>0.42002118644067798</v>
      </c>
      <c r="I21" s="25">
        <f>'St Senate by Race - Num Chng'!I21/'St Senate by Race 2010'!I21</f>
        <v>1.6979256698357823</v>
      </c>
      <c r="J21" s="25">
        <f>'St Senate by Race - Num Chng'!J21/'St Senate by Race 2010'!J21</f>
        <v>0.32019566736547866</v>
      </c>
      <c r="K21" s="25">
        <f>'St Senate by Race - Num Chng'!K21/'St Senate by Race 2010'!K21</f>
        <v>0.43408360128617363</v>
      </c>
    </row>
    <row r="22" spans="1:11" s="8" customFormat="1" ht="12.75" x14ac:dyDescent="0.2">
      <c r="A22" s="3" t="s">
        <v>28</v>
      </c>
      <c r="B22" s="25">
        <f>'St Senate by Race - Num Chng'!B22/'St Senate by Race 2010'!B22</f>
        <v>0.15292774203760445</v>
      </c>
      <c r="C22" s="25">
        <f>'St Senate by Race - Num Chng'!C22/'St Senate by Race 2010'!C22</f>
        <v>1.9281906097448041E-2</v>
      </c>
      <c r="D22" s="25">
        <f>'St Senate by Race - Num Chng'!D22/'St Senate by Race 2010'!D22</f>
        <v>0.61949484818090639</v>
      </c>
      <c r="E22" s="25">
        <f>'St Senate by Race - Num Chng'!E22/'St Senate by Race 2010'!E22</f>
        <v>0.26595744680851063</v>
      </c>
      <c r="F22" s="25">
        <f>'St Senate by Race - Num Chng'!F22/'St Senate by Race 2010'!F22</f>
        <v>0.35977601493233785</v>
      </c>
      <c r="G22" s="25">
        <f>'St Senate by Race - Num Chng'!G22/'St Senate by Race 2010'!G22</f>
        <v>0.79417122040072863</v>
      </c>
      <c r="H22" s="25">
        <f>'St Senate by Race - Num Chng'!H22/'St Senate by Race 2010'!H22</f>
        <v>0.47427171249659678</v>
      </c>
      <c r="I22" s="25">
        <f>'St Senate by Race - Num Chng'!I22/'St Senate by Race 2010'!I22</f>
        <v>2.5227315600830034</v>
      </c>
      <c r="J22" s="25">
        <f>'St Senate by Race - Num Chng'!J22/'St Senate by Race 2010'!J22</f>
        <v>0.43968641996122398</v>
      </c>
      <c r="K22" s="25">
        <f>'St Senate by Race - Num Chng'!K22/'St Senate by Race 2010'!K22</f>
        <v>0.68981910230289556</v>
      </c>
    </row>
    <row r="23" spans="1:11" s="8" customFormat="1" ht="12.75" x14ac:dyDescent="0.2">
      <c r="A23" s="3" t="s">
        <v>29</v>
      </c>
      <c r="B23" s="25">
        <f>'St Senate by Race - Num Chng'!B23/'St Senate by Race 2010'!B23</f>
        <v>-3.0378883320221598E-2</v>
      </c>
      <c r="C23" s="25">
        <f>'St Senate by Race - Num Chng'!C23/'St Senate by Race 2010'!C23</f>
        <v>-6.9070929654849927E-2</v>
      </c>
      <c r="D23" s="25">
        <f>'St Senate by Race - Num Chng'!D23/'St Senate by Race 2010'!D23</f>
        <v>2.0546752568344071E-2</v>
      </c>
      <c r="E23" s="25">
        <f>'St Senate by Race - Num Chng'!E23/'St Senate by Race 2010'!E23</f>
        <v>0.21634615384615385</v>
      </c>
      <c r="F23" s="25">
        <f>'St Senate by Race - Num Chng'!F23/'St Senate by Race 2010'!F23</f>
        <v>0.24402907580477673</v>
      </c>
      <c r="G23" s="25">
        <f>'St Senate by Race - Num Chng'!G23/'St Senate by Race 2010'!G23</f>
        <v>0</v>
      </c>
      <c r="H23" s="25">
        <f>'St Senate by Race - Num Chng'!H23/'St Senate by Race 2010'!H23</f>
        <v>0.62758620689655176</v>
      </c>
      <c r="I23" s="25">
        <f>'St Senate by Race - Num Chng'!I23/'St Senate by Race 2010'!I23</f>
        <v>1.9483754512635378</v>
      </c>
      <c r="J23" s="25">
        <f>'St Senate by Race - Num Chng'!J23/'St Senate by Race 2010'!J23</f>
        <v>0.34902273633825287</v>
      </c>
      <c r="K23" s="25">
        <f>'St Senate by Race - Num Chng'!K23/'St Senate by Race 2010'!K23</f>
        <v>0.50090430779348893</v>
      </c>
    </row>
    <row r="24" spans="1:11" s="8" customFormat="1" ht="12.75" x14ac:dyDescent="0.2">
      <c r="A24" s="3" t="s">
        <v>30</v>
      </c>
      <c r="B24" s="25">
        <f>'St Senate by Race - Num Chng'!B24/'St Senate by Race 2010'!B24</f>
        <v>0.11356890420155014</v>
      </c>
      <c r="C24" s="25">
        <f>'St Senate by Race - Num Chng'!C24/'St Senate by Race 2010'!C24</f>
        <v>2.8365496396186934E-2</v>
      </c>
      <c r="D24" s="25">
        <f>'St Senate by Race - Num Chng'!D24/'St Senate by Race 2010'!D24</f>
        <v>0.16582914572864321</v>
      </c>
      <c r="E24" s="25">
        <f>'St Senate by Race - Num Chng'!E24/'St Senate by Race 2010'!E24</f>
        <v>1.4662756598240469E-3</v>
      </c>
      <c r="F24" s="25">
        <f>'St Senate by Race - Num Chng'!F24/'St Senate by Race 2010'!F24</f>
        <v>0.26759884281581486</v>
      </c>
      <c r="G24" s="25">
        <f>'St Senate by Race - Num Chng'!G24/'St Senate by Race 2010'!G24</f>
        <v>0.36458333333333331</v>
      </c>
      <c r="H24" s="25">
        <f>'St Senate by Race - Num Chng'!H24/'St Senate by Race 2010'!H24</f>
        <v>1.4600660066006601</v>
      </c>
      <c r="I24" s="25">
        <f>'St Senate by Race - Num Chng'!I24/'St Senate by Race 2010'!I24</f>
        <v>1.9653333333333334</v>
      </c>
      <c r="J24" s="25">
        <f>'St Senate by Race - Num Chng'!J24/'St Senate by Race 2010'!J24</f>
        <v>0.63331382874975617</v>
      </c>
      <c r="K24" s="25">
        <f>'St Senate by Race - Num Chng'!K24/'St Senate by Race 2010'!K24</f>
        <v>0.4693404851883457</v>
      </c>
    </row>
    <row r="25" spans="1:11" s="8" customFormat="1" ht="12.75" x14ac:dyDescent="0.2">
      <c r="A25" s="3" t="s">
        <v>31</v>
      </c>
      <c r="B25" s="25">
        <f>'St Senate by Race - Num Chng'!B25/'St Senate by Race 2010'!B25</f>
        <v>0.1286916958825465</v>
      </c>
      <c r="C25" s="25">
        <f>'St Senate by Race - Num Chng'!C25/'St Senate by Race 2010'!C25</f>
        <v>5.4920425428192643E-2</v>
      </c>
      <c r="D25" s="25">
        <f>'St Senate by Race - Num Chng'!D25/'St Senate by Race 2010'!D25</f>
        <v>0.50080515297906603</v>
      </c>
      <c r="E25" s="25">
        <f>'St Senate by Race - Num Chng'!E25/'St Senate by Race 2010'!E25</f>
        <v>0.2013685239491691</v>
      </c>
      <c r="F25" s="25">
        <f>'St Senate by Race - Num Chng'!F25/'St Senate by Race 2010'!F25</f>
        <v>0.59268292682926826</v>
      </c>
      <c r="G25" s="25">
        <f>'St Senate by Race - Num Chng'!G25/'St Senate by Race 2010'!G25</f>
        <v>0.63953488372093026</v>
      </c>
      <c r="H25" s="25">
        <f>'St Senate by Race - Num Chng'!H25/'St Senate by Race 2010'!H25</f>
        <v>1.0283479960899315</v>
      </c>
      <c r="I25" s="25">
        <f>'St Senate by Race - Num Chng'!I25/'St Senate by Race 2010'!I25</f>
        <v>3.4523419587291189</v>
      </c>
      <c r="J25" s="25">
        <f>'St Senate by Race - Num Chng'!J25/'St Senate by Race 2010'!J25</f>
        <v>0.74056094929881333</v>
      </c>
      <c r="K25" s="25">
        <f>'St Senate by Race - Num Chng'!K25/'St Senate by Race 2010'!K25</f>
        <v>1.2916666666666667</v>
      </c>
    </row>
    <row r="26" spans="1:11" s="8" customFormat="1" ht="12.75" x14ac:dyDescent="0.2">
      <c r="A26" s="3" t="s">
        <v>32</v>
      </c>
      <c r="B26" s="25">
        <f>'St Senate by Race - Num Chng'!B26/'St Senate by Race 2010'!B26</f>
        <v>-7.8689414238713833E-3</v>
      </c>
      <c r="C26" s="25">
        <f>'St Senate by Race - Num Chng'!C26/'St Senate by Race 2010'!C26</f>
        <v>-6.5650013462903584E-2</v>
      </c>
      <c r="D26" s="25">
        <f>'St Senate by Race - Num Chng'!D26/'St Senate by Race 2010'!D26</f>
        <v>-2.700302007461361E-2</v>
      </c>
      <c r="E26" s="25">
        <f>'St Senate by Race - Num Chng'!E26/'St Senate by Race 2010'!E26</f>
        <v>0.10457516339869281</v>
      </c>
      <c r="F26" s="25">
        <f>'St Senate by Race - Num Chng'!F26/'St Senate by Race 2010'!F26</f>
        <v>0.12643678160919541</v>
      </c>
      <c r="G26" s="25">
        <f>'St Senate by Race - Num Chng'!G26/'St Senate by Race 2010'!G26</f>
        <v>0.81318681318681318</v>
      </c>
      <c r="H26" s="25">
        <f>'St Senate by Race - Num Chng'!H26/'St Senate by Race 2010'!H26</f>
        <v>0.72593718338399194</v>
      </c>
      <c r="I26" s="25">
        <f>'St Senate by Race - Num Chng'!I26/'St Senate by Race 2010'!I26</f>
        <v>2.128110859728507</v>
      </c>
      <c r="J26" s="25">
        <f>'St Senate by Race - Num Chng'!J26/'St Senate by Race 2010'!J26</f>
        <v>0.48087535680304472</v>
      </c>
      <c r="K26" s="25">
        <f>'St Senate by Race - Num Chng'!K26/'St Senate by Race 2010'!K26</f>
        <v>0.5557545072857496</v>
      </c>
    </row>
    <row r="27" spans="1:11" s="8" customFormat="1" ht="12.75" x14ac:dyDescent="0.2">
      <c r="A27" s="3" t="s">
        <v>33</v>
      </c>
      <c r="B27" s="25">
        <f>'St Senate by Race - Num Chng'!B27/'St Senate by Race 2010'!B27</f>
        <v>4.1215432922247011E-2</v>
      </c>
      <c r="C27" s="25">
        <f>'St Senate by Race - Num Chng'!C27/'St Senate by Race 2010'!C27</f>
        <v>-2.7499455456327596E-2</v>
      </c>
      <c r="D27" s="25">
        <f>'St Senate by Race - Num Chng'!D27/'St Senate by Race 2010'!D27</f>
        <v>0.41620498614958451</v>
      </c>
      <c r="E27" s="25">
        <f>'St Senate by Race - Num Chng'!E27/'St Senate by Race 2010'!E27</f>
        <v>2.197802197802198E-2</v>
      </c>
      <c r="F27" s="25">
        <f>'St Senate by Race - Num Chng'!F27/'St Senate by Race 2010'!F27</f>
        <v>0.34206349206349207</v>
      </c>
      <c r="G27" s="25">
        <f>'St Senate by Race - Num Chng'!G27/'St Senate by Race 2010'!G27</f>
        <v>0.94285714285714284</v>
      </c>
      <c r="H27" s="25">
        <f>'St Senate by Race - Num Chng'!H27/'St Senate by Race 2010'!H27</f>
        <v>1.1177304964539008</v>
      </c>
      <c r="I27" s="25">
        <f>'St Senate by Race - Num Chng'!I27/'St Senate by Race 2010'!I27</f>
        <v>4.0764730463852903</v>
      </c>
      <c r="J27" s="25">
        <f>'St Senate by Race - Num Chng'!J27/'St Senate by Race 2010'!J27</f>
        <v>0.62307428962684008</v>
      </c>
      <c r="K27" s="25">
        <f>'St Senate by Race - Num Chng'!K27/'St Senate by Race 2010'!K27</f>
        <v>1.3359375</v>
      </c>
    </row>
    <row r="28" spans="1:11" s="8" customFormat="1" ht="12.75" x14ac:dyDescent="0.2">
      <c r="A28" s="3" t="s">
        <v>34</v>
      </c>
      <c r="B28" s="25">
        <f>'St Senate by Race - Num Chng'!B28/'St Senate by Race 2010'!B28</f>
        <v>4.4969121351971994E-2</v>
      </c>
      <c r="C28" s="25">
        <f>'St Senate by Race - Num Chng'!C28/'St Senate by Race 2010'!C28</f>
        <v>-3.8936584036372193E-2</v>
      </c>
      <c r="D28" s="25">
        <f>'St Senate by Race - Num Chng'!D28/'St Senate by Race 2010'!D28</f>
        <v>0.34694881889763779</v>
      </c>
      <c r="E28" s="25">
        <f>'St Senate by Race - Num Chng'!E28/'St Senate by Race 2010'!E28</f>
        <v>6.7010309278350513E-2</v>
      </c>
      <c r="F28" s="25">
        <f>'St Senate by Race - Num Chng'!F28/'St Senate by Race 2010'!F28</f>
        <v>0.28433502293024376</v>
      </c>
      <c r="G28" s="25">
        <f>'St Senate by Race - Num Chng'!G28/'St Senate by Race 2010'!G28</f>
        <v>-8.6956521739130432E-2</v>
      </c>
      <c r="H28" s="25">
        <f>'St Senate by Race - Num Chng'!H28/'St Senate by Race 2010'!H28</f>
        <v>0.71804123711340206</v>
      </c>
      <c r="I28" s="25">
        <f>'St Senate by Race - Num Chng'!I28/'St Senate by Race 2010'!I28</f>
        <v>2.7279658432448919</v>
      </c>
      <c r="J28" s="25">
        <f>'St Senate by Race - Num Chng'!J28/'St Senate by Race 2010'!J28</f>
        <v>0.47222731439046745</v>
      </c>
      <c r="K28" s="25">
        <f>'St Senate by Race - Num Chng'!K28/'St Senate by Race 2010'!K28</f>
        <v>0.62023995826812728</v>
      </c>
    </row>
    <row r="29" spans="1:11" s="8" customFormat="1" ht="12.75" x14ac:dyDescent="0.2">
      <c r="A29" s="3" t="s">
        <v>35</v>
      </c>
      <c r="B29" s="25">
        <f>'St Senate by Race - Num Chng'!B29/'St Senate by Race 2010'!B29</f>
        <v>3.8249771503452226E-2</v>
      </c>
      <c r="C29" s="25">
        <f>'St Senate by Race - Num Chng'!C29/'St Senate by Race 2010'!C29</f>
        <v>-0.11345468005894119</v>
      </c>
      <c r="D29" s="25">
        <f>'St Senate by Race - Num Chng'!D29/'St Senate by Race 2010'!D29</f>
        <v>0.26445093625784205</v>
      </c>
      <c r="E29" s="25">
        <f>'St Senate by Race - Num Chng'!E29/'St Senate by Race 2010'!E29</f>
        <v>0.77295918367346939</v>
      </c>
      <c r="F29" s="25">
        <f>'St Senate by Race - Num Chng'!F29/'St Senate by Race 2010'!F29</f>
        <v>0.47510256616523205</v>
      </c>
      <c r="G29" s="25">
        <f>'St Senate by Race - Num Chng'!G29/'St Senate by Race 2010'!G29</f>
        <v>-0.13513513513513514</v>
      </c>
      <c r="H29" s="25">
        <f>'St Senate by Race - Num Chng'!H29/'St Senate by Race 2010'!H29</f>
        <v>0.68779481132075471</v>
      </c>
      <c r="I29" s="25">
        <f>'St Senate by Race - Num Chng'!I29/'St Senate by Race 2010'!I29</f>
        <v>2.2227535867102945</v>
      </c>
      <c r="J29" s="25">
        <f>'St Senate by Race - Num Chng'!J29/'St Senate by Race 2010'!J29</f>
        <v>0.45138441725692208</v>
      </c>
      <c r="K29" s="25">
        <f>'St Senate by Race - Num Chng'!K29/'St Senate by Race 2010'!K29</f>
        <v>0.46634326531520504</v>
      </c>
    </row>
    <row r="30" spans="1:11" s="8" customFormat="1" ht="12.75" x14ac:dyDescent="0.2">
      <c r="A30" s="3" t="s">
        <v>36</v>
      </c>
      <c r="B30" s="25">
        <f>'St Senate by Race - Num Chng'!B30/'St Senate by Race 2010'!B30</f>
        <v>-8.7943121422432186E-2</v>
      </c>
      <c r="C30" s="25">
        <f>'St Senate by Race - Num Chng'!C30/'St Senate by Race 2010'!C30</f>
        <v>-0.13601526110373371</v>
      </c>
      <c r="D30" s="25">
        <f>'St Senate by Race - Num Chng'!D30/'St Senate by Race 2010'!D30</f>
        <v>-5.1123661607247912E-2</v>
      </c>
      <c r="E30" s="25">
        <f>'St Senate by Race - Num Chng'!E30/'St Senate by Race 2010'!E30</f>
        <v>-0.20116618075801748</v>
      </c>
      <c r="F30" s="25">
        <f>'St Senate by Race - Num Chng'!F30/'St Senate by Race 2010'!F30</f>
        <v>3.2733224222585927E-2</v>
      </c>
      <c r="G30" s="25">
        <f>'St Senate by Race - Num Chng'!G30/'St Senate by Race 2010'!G30</f>
        <v>-0.22727272727272727</v>
      </c>
      <c r="H30" s="25">
        <f>'St Senate by Race - Num Chng'!H30/'St Senate by Race 2010'!H30</f>
        <v>0.35323076923076924</v>
      </c>
      <c r="I30" s="25">
        <f>'St Senate by Race - Num Chng'!I30/'St Senate by Race 2010'!I30</f>
        <v>2.0471281296023562</v>
      </c>
      <c r="J30" s="25">
        <f>'St Senate by Race - Num Chng'!J30/'St Senate by Race 2010'!J30</f>
        <v>0.22763366860772896</v>
      </c>
      <c r="K30" s="25">
        <f>'St Senate by Race - Num Chng'!K30/'St Senate by Race 2010'!K30</f>
        <v>0.19267893660531699</v>
      </c>
    </row>
    <row r="31" spans="1:11" s="8" customFormat="1" ht="12.75" x14ac:dyDescent="0.2">
      <c r="A31" s="3" t="s">
        <v>37</v>
      </c>
      <c r="B31" s="25">
        <f>'St Senate by Race - Num Chng'!B31/'St Senate by Race 2010'!B31</f>
        <v>3.7236166337586758E-2</v>
      </c>
      <c r="C31" s="25">
        <f>'St Senate by Race - Num Chng'!C31/'St Senate by Race 2010'!C31</f>
        <v>-3.2568256300805898E-2</v>
      </c>
      <c r="D31" s="25">
        <f>'St Senate by Race - Num Chng'!D31/'St Senate by Race 2010'!D31</f>
        <v>0.12631197973217517</v>
      </c>
      <c r="E31" s="25">
        <f>'St Senate by Race - Num Chng'!E31/'St Senate by Race 2010'!E31</f>
        <v>2.3404255319148935E-2</v>
      </c>
      <c r="F31" s="25">
        <f>'St Senate by Race - Num Chng'!F31/'St Senate by Race 2010'!F31</f>
        <v>0.66981132075471694</v>
      </c>
      <c r="G31" s="25">
        <f>'St Senate by Race - Num Chng'!G31/'St Senate by Race 2010'!G31</f>
        <v>0.15094339622641509</v>
      </c>
      <c r="H31" s="25">
        <f>'St Senate by Race - Num Chng'!H31/'St Senate by Race 2010'!H31</f>
        <v>0.89034564958283668</v>
      </c>
      <c r="I31" s="25">
        <f>'St Senate by Race - Num Chng'!I31/'St Senate by Race 2010'!I31</f>
        <v>3.4151747655583971</v>
      </c>
      <c r="J31" s="25">
        <f>'St Senate by Race - Num Chng'!J31/'St Senate by Race 2010'!J31</f>
        <v>0.51846337105419893</v>
      </c>
      <c r="K31" s="25">
        <f>'St Senate by Race - Num Chng'!K31/'St Senate by Race 2010'!K31</f>
        <v>0.84288544800763188</v>
      </c>
    </row>
    <row r="32" spans="1:11" s="8" customFormat="1" ht="12.75" x14ac:dyDescent="0.2">
      <c r="A32" s="3" t="s">
        <v>38</v>
      </c>
      <c r="B32" s="25">
        <f>'St Senate by Race - Num Chng'!B32/'St Senate by Race 2010'!B32</f>
        <v>5.5017272864736604E-3</v>
      </c>
      <c r="C32" s="25">
        <f>'St Senate by Race - Num Chng'!C32/'St Senate by Race 2010'!C32</f>
        <v>-5.1131783342503616E-2</v>
      </c>
      <c r="D32" s="25">
        <f>'St Senate by Race - Num Chng'!D32/'St Senate by Race 2010'!D32</f>
        <v>0.12779392602986869</v>
      </c>
      <c r="E32" s="25">
        <f>'St Senate by Race - Num Chng'!E32/'St Senate by Race 2010'!E32</f>
        <v>4.142011834319527E-2</v>
      </c>
      <c r="F32" s="25">
        <f>'St Senate by Race - Num Chng'!F32/'St Senate by Race 2010'!F32</f>
        <v>0.38404605263157893</v>
      </c>
      <c r="G32" s="25">
        <f>'St Senate by Race - Num Chng'!G32/'St Senate by Race 2010'!G32</f>
        <v>-0.36363636363636365</v>
      </c>
      <c r="H32" s="25">
        <f>'St Senate by Race - Num Chng'!H32/'St Senate by Race 2010'!H32</f>
        <v>0.35619641465315666</v>
      </c>
      <c r="I32" s="25">
        <f>'St Senate by Race - Num Chng'!I32/'St Senate by Race 2010'!I32</f>
        <v>2.5731753916698508</v>
      </c>
      <c r="J32" s="25">
        <f>'St Senate by Race - Num Chng'!J32/'St Senate by Race 2010'!J32</f>
        <v>0.40959409594095941</v>
      </c>
      <c r="K32" s="25">
        <f>'St Senate by Race - Num Chng'!K32/'St Senate by Race 2010'!K32</f>
        <v>0.51509978218637786</v>
      </c>
    </row>
    <row r="33" spans="1:11" s="8" customFormat="1" ht="12.75" x14ac:dyDescent="0.2">
      <c r="A33" s="3" t="s">
        <v>39</v>
      </c>
      <c r="B33" s="25">
        <f>'St Senate by Race - Num Chng'!B33/'St Senate by Race 2010'!B33</f>
        <v>3.3566088147466266E-3</v>
      </c>
      <c r="C33" s="25">
        <f>'St Senate by Race - Num Chng'!C33/'St Senate by Race 2010'!C33</f>
        <v>-4.8954237529016058E-2</v>
      </c>
      <c r="D33" s="25">
        <f>'St Senate by Race - Num Chng'!D33/'St Senate by Race 2010'!D33</f>
        <v>0.10909090909090909</v>
      </c>
      <c r="E33" s="25">
        <f>'St Senate by Race - Num Chng'!E33/'St Senate by Race 2010'!E33</f>
        <v>7.3327222731439049E-3</v>
      </c>
      <c r="F33" s="25">
        <f>'St Senate by Race - Num Chng'!F33/'St Senate by Race 2010'!F33</f>
        <v>0.14852941176470588</v>
      </c>
      <c r="G33" s="25">
        <f>'St Senate by Race - Num Chng'!G33/'St Senate by Race 2010'!G33</f>
        <v>1.1279069767441861</v>
      </c>
      <c r="H33" s="25">
        <f>'St Senate by Race - Num Chng'!H33/'St Senate by Race 2010'!H33</f>
        <v>0.35635723713154421</v>
      </c>
      <c r="I33" s="25">
        <f>'St Senate by Race - Num Chng'!I33/'St Senate by Race 2010'!I33</f>
        <v>2.3657479095695262</v>
      </c>
      <c r="J33" s="25">
        <f>'St Senate by Race - Num Chng'!J33/'St Senate by Race 2010'!J33</f>
        <v>0.29040029651593774</v>
      </c>
      <c r="K33" s="25">
        <f>'St Senate by Race - Num Chng'!K33/'St Senate by Race 2010'!K33</f>
        <v>0.69292333614153323</v>
      </c>
    </row>
    <row r="34" spans="1:11" s="8" customFormat="1" ht="12.75" x14ac:dyDescent="0.2">
      <c r="A34" s="3" t="s">
        <v>40</v>
      </c>
      <c r="B34" s="25">
        <f>'St Senate by Race - Num Chng'!B34/'St Senate by Race 2010'!B34</f>
        <v>9.8735588412227973E-3</v>
      </c>
      <c r="C34" s="25">
        <f>'St Senate by Race - Num Chng'!C34/'St Senate by Race 2010'!C34</f>
        <v>-7.7770646127513901E-2</v>
      </c>
      <c r="D34" s="25">
        <f>'St Senate by Race - Num Chng'!D34/'St Senate by Race 2010'!D34</f>
        <v>0.90995260663507105</v>
      </c>
      <c r="E34" s="25">
        <f>'St Senate by Race - Num Chng'!E34/'St Senate by Race 2010'!E34</f>
        <v>0.13677012098895319</v>
      </c>
      <c r="F34" s="25">
        <f>'St Senate by Race - Num Chng'!F34/'St Senate by Race 2010'!F34</f>
        <v>0.70846905537459282</v>
      </c>
      <c r="G34" s="25">
        <f>'St Senate by Race - Num Chng'!G34/'St Senate by Race 2010'!G34</f>
        <v>2.4582132564841497</v>
      </c>
      <c r="H34" s="25">
        <f>'St Senate by Race - Num Chng'!H34/'St Senate by Race 2010'!H34</f>
        <v>0.35884011276681432</v>
      </c>
      <c r="I34" s="25">
        <f>'St Senate by Race - Num Chng'!I34/'St Senate by Race 2010'!I34</f>
        <v>2.840428453721505</v>
      </c>
      <c r="J34" s="25">
        <f>'St Senate by Race - Num Chng'!J34/'St Senate by Race 2010'!J34</f>
        <v>0.3165480920262404</v>
      </c>
      <c r="K34" s="25">
        <f>'St Senate by Race - Num Chng'!K34/'St Senate by Race 2010'!K34</f>
        <v>0.74417952314165503</v>
      </c>
    </row>
    <row r="35" spans="1:11" s="8" customFormat="1" ht="12.75" x14ac:dyDescent="0.2">
      <c r="A35" s="3" t="s">
        <v>41</v>
      </c>
      <c r="B35" s="25">
        <f>'St Senate by Race - Num Chng'!B35/'St Senate by Race 2010'!B35</f>
        <v>7.0756910652102406E-2</v>
      </c>
      <c r="C35" s="25">
        <f>'St Senate by Race - Num Chng'!C35/'St Senate by Race 2010'!C35</f>
        <v>-2.2738724717918626E-2</v>
      </c>
      <c r="D35" s="25">
        <f>'St Senate by Race - Num Chng'!D35/'St Senate by Race 2010'!D35</f>
        <v>0.26567122129877446</v>
      </c>
      <c r="E35" s="25">
        <f>'St Senate by Race - Num Chng'!E35/'St Senate by Race 2010'!E35</f>
        <v>9.5166163141993956E-2</v>
      </c>
      <c r="F35" s="25">
        <f>'St Senate by Race - Num Chng'!F35/'St Senate by Race 2010'!F35</f>
        <v>0.30322384428223842</v>
      </c>
      <c r="G35" s="25">
        <f>'St Senate by Race - Num Chng'!G35/'St Senate by Race 2010'!G35</f>
        <v>0.24723247232472326</v>
      </c>
      <c r="H35" s="25">
        <f>'St Senate by Race - Num Chng'!H35/'St Senate by Race 2010'!H35</f>
        <v>0.98740920096852303</v>
      </c>
      <c r="I35" s="25">
        <f>'St Senate by Race - Num Chng'!I35/'St Senate by Race 2010'!I35</f>
        <v>1.9887149617764834</v>
      </c>
      <c r="J35" s="25">
        <f>'St Senate by Race - Num Chng'!J35/'St Senate by Race 2010'!J35</f>
        <v>0.71173987806784433</v>
      </c>
      <c r="K35" s="25">
        <f>'St Senate by Race - Num Chng'!K35/'St Senate by Race 2010'!K35</f>
        <v>0.69527840809914465</v>
      </c>
    </row>
    <row r="36" spans="1:11" s="8" customFormat="1" ht="12.75" x14ac:dyDescent="0.2">
      <c r="A36" s="3" t="s">
        <v>42</v>
      </c>
      <c r="B36" s="25">
        <f>'St Senate by Race - Num Chng'!B36/'St Senate by Race 2010'!B36</f>
        <v>2.7825481550243676E-2</v>
      </c>
      <c r="C36" s="25">
        <f>'St Senate by Race - Num Chng'!C36/'St Senate by Race 2010'!C36</f>
        <v>-4.2200811673224078E-2</v>
      </c>
      <c r="D36" s="25">
        <f>'St Senate by Race - Num Chng'!D36/'St Senate by Race 2010'!D36</f>
        <v>0.36120732310737258</v>
      </c>
      <c r="E36" s="25">
        <f>'St Senate by Race - Num Chng'!E36/'St Senate by Race 2010'!E36</f>
        <v>3.4090909090909088E-2</v>
      </c>
      <c r="F36" s="25">
        <f>'St Senate by Race - Num Chng'!F36/'St Senate by Race 2010'!F36</f>
        <v>0.33645955451348181</v>
      </c>
      <c r="G36" s="25">
        <f>'St Senate by Race - Num Chng'!G36/'St Senate by Race 2010'!G36</f>
        <v>0.5368421052631579</v>
      </c>
      <c r="H36" s="25">
        <f>'St Senate by Race - Num Chng'!H36/'St Senate by Race 2010'!H36</f>
        <v>0.46051103368176538</v>
      </c>
      <c r="I36" s="25">
        <f>'St Senate by Race - Num Chng'!I36/'St Senate by Race 2010'!I36</f>
        <v>2.8088833281201127</v>
      </c>
      <c r="J36" s="25">
        <f>'St Senate by Race - Num Chng'!J36/'St Senate by Race 2010'!J36</f>
        <v>0.38161184843239082</v>
      </c>
      <c r="K36" s="25">
        <f>'St Senate by Race - Num Chng'!K36/'St Senate by Race 2010'!K36</f>
        <v>0.7913959867186372</v>
      </c>
    </row>
    <row r="37" spans="1:11" s="8" customFormat="1" ht="12.75" x14ac:dyDescent="0.2">
      <c r="A37" s="3" t="s">
        <v>43</v>
      </c>
      <c r="B37" s="25">
        <f>'St Senate by Race - Num Chng'!B37/'St Senate by Race 2010'!B37</f>
        <v>3.040877639707526E-2</v>
      </c>
      <c r="C37" s="25">
        <f>'St Senate by Race - Num Chng'!C37/'St Senate by Race 2010'!C37</f>
        <v>-5.5665930831493744E-2</v>
      </c>
      <c r="D37" s="25">
        <f>'St Senate by Race - Num Chng'!D37/'St Senate by Race 2010'!D37</f>
        <v>6.3985374771480807E-2</v>
      </c>
      <c r="E37" s="25">
        <f>'St Senate by Race - Num Chng'!E37/'St Senate by Race 2010'!E37</f>
        <v>0.18669595230624411</v>
      </c>
      <c r="F37" s="25">
        <f>'St Senate by Race - Num Chng'!F37/'St Senate by Race 2010'!F37</f>
        <v>0.18887187340479836</v>
      </c>
      <c r="G37" s="25">
        <f>'St Senate by Race - Num Chng'!G37/'St Senate by Race 2010'!G37</f>
        <v>0.57036114570361141</v>
      </c>
      <c r="H37" s="25">
        <f>'St Senate by Race - Num Chng'!H37/'St Senate by Race 2010'!H37</f>
        <v>0.44487460023565056</v>
      </c>
      <c r="I37" s="25">
        <f>'St Senate by Race - Num Chng'!I37/'St Senate by Race 2010'!I37</f>
        <v>1.8283005617977528</v>
      </c>
      <c r="J37" s="25">
        <f>'St Senate by Race - Num Chng'!J37/'St Senate by Race 2010'!J37</f>
        <v>0.41497426298549367</v>
      </c>
      <c r="K37" s="25">
        <f>'St Senate by Race - Num Chng'!K37/'St Senate by Race 2010'!K37</f>
        <v>0.58920589832490911</v>
      </c>
    </row>
    <row r="38" spans="1:11" s="8" customFormat="1" ht="12.75" x14ac:dyDescent="0.2">
      <c r="A38" s="3" t="s">
        <v>44</v>
      </c>
      <c r="B38" s="25">
        <f>'St Senate by Race - Num Chng'!B38/'St Senate by Race 2010'!B38</f>
        <v>-5.2163261941076358E-2</v>
      </c>
      <c r="C38" s="25">
        <f>'St Senate by Race - Num Chng'!C38/'St Senate by Race 2010'!C38</f>
        <v>-9.2056512606328578E-2</v>
      </c>
      <c r="D38" s="25">
        <f>'St Senate by Race - Num Chng'!D38/'St Senate by Race 2010'!D38</f>
        <v>-8.4461637653127017E-2</v>
      </c>
      <c r="E38" s="25">
        <f>'St Senate by Race - Num Chng'!E38/'St Senate by Race 2010'!E38</f>
        <v>-0.13951545530492898</v>
      </c>
      <c r="F38" s="25">
        <f>'St Senate by Race - Num Chng'!F38/'St Senate by Race 2010'!F38</f>
        <v>4.5283018867924525E-2</v>
      </c>
      <c r="G38" s="25">
        <f>'St Senate by Race - Num Chng'!G38/'St Senate by Race 2010'!G38</f>
        <v>0.30232558139534882</v>
      </c>
      <c r="H38" s="25">
        <f>'St Senate by Race - Num Chng'!H38/'St Senate by Race 2010'!H38</f>
        <v>0.94291338582677164</v>
      </c>
      <c r="I38" s="25">
        <f>'St Senate by Race - Num Chng'!I38/'St Senate by Race 2010'!I38</f>
        <v>2.2116598588934275</v>
      </c>
      <c r="J38" s="25">
        <f>'St Senate by Race - Num Chng'!J38/'St Senate by Race 2010'!J38</f>
        <v>0.27386226339105918</v>
      </c>
      <c r="K38" s="25">
        <f>'St Senate by Race - Num Chng'!K38/'St Senate by Race 2010'!K38</f>
        <v>0.71648027528573188</v>
      </c>
    </row>
    <row r="39" spans="1:11" s="8" customFormat="1" ht="12.75" x14ac:dyDescent="0.2">
      <c r="A39" s="3" t="s">
        <v>45</v>
      </c>
      <c r="B39" s="25">
        <f>'St Senate by Race - Num Chng'!B39/'St Senate by Race 2010'!B39</f>
        <v>7.2752530486267869E-2</v>
      </c>
      <c r="C39" s="25">
        <f>'St Senate by Race - Num Chng'!C39/'St Senate by Race 2010'!C39</f>
        <v>-2.4250589424048501E-2</v>
      </c>
      <c r="D39" s="25">
        <f>'St Senate by Race - Num Chng'!D39/'St Senate by Race 2010'!D39</f>
        <v>0.2806081353201772</v>
      </c>
      <c r="E39" s="25">
        <f>'St Senate by Race - Num Chng'!E39/'St Senate by Race 2010'!E39</f>
        <v>0.17514792899408285</v>
      </c>
      <c r="F39" s="25">
        <f>'St Senate by Race - Num Chng'!F39/'St Senate by Race 2010'!F39</f>
        <v>0.37360259646592137</v>
      </c>
      <c r="G39" s="25">
        <f>'St Senate by Race - Num Chng'!G39/'St Senate by Race 2010'!G39</f>
        <v>1.3878406708595388</v>
      </c>
      <c r="H39" s="25">
        <f>'St Senate by Race - Num Chng'!H39/'St Senate by Race 2010'!H39</f>
        <v>0.51050724637681155</v>
      </c>
      <c r="I39" s="25">
        <f>'St Senate by Race - Num Chng'!I39/'St Senate by Race 2010'!I39</f>
        <v>2.4576387303037222</v>
      </c>
      <c r="J39" s="25">
        <f>'St Senate by Race - Num Chng'!J39/'St Senate by Race 2010'!J39</f>
        <v>0.40261595955154977</v>
      </c>
      <c r="K39" s="25">
        <f>'St Senate by Race - Num Chng'!K39/'St Senate by Race 2010'!K39</f>
        <v>0.57627310876715432</v>
      </c>
    </row>
    <row r="40" spans="1:11" s="8" customFormat="1" ht="2.25" customHeight="1" x14ac:dyDescent="0.2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</row>
    <row r="41" spans="1:11" s="8" customFormat="1" ht="12.75" x14ac:dyDescent="0.2">
      <c r="A41" s="6" t="s">
        <v>0</v>
      </c>
      <c r="B41" s="26">
        <f>'St Senate by Race - Num Chng'!B41/'St Senate by Race 2010'!B41</f>
        <v>2.771548225583648E-2</v>
      </c>
      <c r="C41" s="26">
        <f>'St Senate by Race - Num Chng'!C41/'St Senate by Race 2010'!C41</f>
        <v>-4.4050238264730972E-2</v>
      </c>
      <c r="D41" s="26">
        <f>'St Senate by Race - Num Chng'!D41/'St Senate by Race 2010'!D41</f>
        <v>9.3006687424555552E-3</v>
      </c>
      <c r="E41" s="26">
        <f>'St Senate by Race - Num Chng'!E41/'St Senate by Race 2010'!E41</f>
        <v>0.11477206312098188</v>
      </c>
      <c r="F41" s="26">
        <f>'St Senate by Race - Num Chng'!F41/'St Senate by Race 2010'!F41</f>
        <v>0.35983809630618968</v>
      </c>
      <c r="G41" s="26">
        <f>'St Senate by Race - Num Chng'!G41/'St Senate by Race 2010'!G41</f>
        <v>0.55406484587126659</v>
      </c>
      <c r="H41" s="26">
        <f>'St Senate by Race - Num Chng'!H41/'St Senate by Race 2010'!H41</f>
        <v>0.59019103371987525</v>
      </c>
      <c r="I41" s="26">
        <f>'St Senate by Race - Num Chng'!I41/'St Senate by Race 2010'!I41</f>
        <v>2.3162719020138214</v>
      </c>
      <c r="J41" s="27">
        <f>'St Senate by Race - Num Chng'!J41/'St Senate by Race 2010'!J41</f>
        <v>0.42640372758507084</v>
      </c>
      <c r="K41" s="27">
        <f>'St Senate by Race - Num Chng'!K41/'St Senate by Race 2010'!K41</f>
        <v>0.30999254071635479</v>
      </c>
    </row>
    <row r="42" spans="1:11" ht="6" customHeight="1" x14ac:dyDescent="0.25">
      <c r="A42" s="9"/>
      <c r="B42" s="10"/>
      <c r="C42" s="10"/>
    </row>
    <row r="43" spans="1:11" x14ac:dyDescent="0.25">
      <c r="A43" s="11" t="s">
        <v>58</v>
      </c>
      <c r="B43" s="12"/>
      <c r="C43" s="12"/>
    </row>
    <row r="44" spans="1:11" x14ac:dyDescent="0.25">
      <c r="A44" s="11" t="s">
        <v>10</v>
      </c>
      <c r="B44" s="12"/>
      <c r="C44" s="12"/>
    </row>
    <row r="45" spans="1:11" x14ac:dyDescent="0.25">
      <c r="A45" s="13" t="s">
        <v>51</v>
      </c>
    </row>
  </sheetData>
  <printOptions horizontalCentered="1"/>
  <pageMargins left="0.7" right="0.7" top="0.75" bottom="0.75" header="0.3" footer="0.3"/>
  <pageSetup scale="8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St Senate by Race 2010</vt:lpstr>
      <vt:lpstr>St Senate by Race 2020</vt:lpstr>
      <vt:lpstr>St Senate by Race Percent 2020</vt:lpstr>
      <vt:lpstr>St Senate by Race - Num Chng</vt:lpstr>
      <vt:lpstr>St Senate by Race Pct Chng</vt:lpstr>
      <vt:lpstr>'St Senate by Race - Num Chng'!Print_Area</vt:lpstr>
      <vt:lpstr>'St Senate by Race 2010'!Print_Area</vt:lpstr>
      <vt:lpstr>'St Senate by Race 2020'!Print_Area</vt:lpstr>
      <vt:lpstr>'St Senate by Race Pct Chng'!Print_Area</vt:lpstr>
      <vt:lpstr>'St Senate by Race Percent 2020'!Print_Area</vt:lpstr>
      <vt:lpstr>'St Senate by Race - Num Chng'!Print_Titles</vt:lpstr>
      <vt:lpstr>'St Senate by Race 2010'!Print_Titles</vt:lpstr>
      <vt:lpstr>'St Senate by Race 2020'!Print_Titles</vt:lpstr>
      <vt:lpstr>'St Senate by Race Pct Chng'!Print_Titles</vt:lpstr>
      <vt:lpstr>'St Senate by Race Percent 2020'!Print_Titles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HesseM</dc:creator>
  <cp:lastModifiedBy>Hesser, Matt</cp:lastModifiedBy>
  <cp:lastPrinted>2011-03-02T01:23:15Z</cp:lastPrinted>
  <dcterms:created xsi:type="dcterms:W3CDTF">2011-02-24T21:19:25Z</dcterms:created>
  <dcterms:modified xsi:type="dcterms:W3CDTF">2021-08-25T16:04:25Z</dcterms:modified>
</cp:coreProperties>
</file>